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ewishamcouncil-my.sharepoint.com/personal/angela_steward_lewisham_gov_uk/Documents/"/>
    </mc:Choice>
  </mc:AlternateContent>
  <xr:revisionPtr revIDLastSave="0" documentId="8_{B53F3A57-BF65-46C2-9708-4D087A9AA03E}" xr6:coauthVersionLast="47" xr6:coauthVersionMax="47" xr10:uidLastSave="{00000000-0000-0000-0000-000000000000}"/>
  <workbookProtection workbookAlgorithmName="SHA-512" workbookHashValue="kzwYAqkyuAG2k4sbFogHaQZ7dDf6CccE/EsgePZdddNO8cJkXD3lITgOqi9/hTxtCn7PIH0NCBcZrb9JxoUBqA==" workbookSaltValue="W+Xl+CLl1sI+MmsmwCmJpg==" workbookSpinCount="100000" lockStructure="1"/>
  <bookViews>
    <workbookView xWindow="20370" yWindow="-120" windowWidth="38640" windowHeight="21240" xr2:uid="{A4D48C94-4E58-4DB0-AB10-30B3198F0140}"/>
  </bookViews>
  <sheets>
    <sheet name="HO3 J - Standardised Calculator" sheetId="1" r:id="rId1"/>
    <sheet name="Inpu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9" i="2"/>
  <c r="B7" i="2"/>
  <c r="C13" i="1" l="1"/>
  <c r="C9" i="1"/>
  <c r="C11" i="1"/>
  <c r="B8" i="2"/>
  <c r="E7" i="2"/>
  <c r="B9" i="2" l="1"/>
  <c r="C8" i="2"/>
  <c r="D7" i="1" l="1"/>
  <c r="C4" i="1" s="1"/>
</calcChain>
</file>

<file path=xl/sharedStrings.xml><?xml version="1.0" encoding="utf-8"?>
<sst xmlns="http://schemas.openxmlformats.org/spreadsheetml/2006/main" count="18" uniqueCount="17">
  <si>
    <t>Small Sites (Minor Developments)</t>
  </si>
  <si>
    <t>Lewisham Local Plan - Policy - HO3 J</t>
  </si>
  <si>
    <t xml:space="preserve">Payment in lieu Total </t>
  </si>
  <si>
    <t>X</t>
  </si>
  <si>
    <t>Value (Autofill)</t>
  </si>
  <si>
    <t>A (Select from Dropdown)</t>
  </si>
  <si>
    <t>Zone 1</t>
  </si>
  <si>
    <t>B (Autofill - Do Not Amend)</t>
  </si>
  <si>
    <t>C</t>
  </si>
  <si>
    <t>D (Fixed - Do Not Amend)</t>
  </si>
  <si>
    <t xml:space="preserve">Net Sales Area </t>
  </si>
  <si>
    <t xml:space="preserve">Input values </t>
  </si>
  <si>
    <t>Input A</t>
  </si>
  <si>
    <t>Input B</t>
  </si>
  <si>
    <t>Input D</t>
  </si>
  <si>
    <t>Zone 2</t>
  </si>
  <si>
    <t>Zone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</si>
</sst>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&quot;£&quot;#,##0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6" fontId="0" fillId="0" borderId="1" xfId="0" applyNumberFormat="1" applyBorder="1"/>
    <xf numFmtId="10" fontId="0" fillId="0" borderId="1" xfId="0" applyNumberFormat="1" applyBorder="1"/>
    <xf numFmtId="0" fontId="3" fillId="0" borderId="6" xfId="0" applyFont="1" applyBorder="1"/>
    <xf numFmtId="0" fontId="3" fillId="7" borderId="3" xfId="0" applyFont="1" applyFill="1" applyBorder="1"/>
    <xf numFmtId="0" fontId="3" fillId="7" borderId="4" xfId="0" applyFont="1" applyFill="1" applyBorder="1"/>
    <xf numFmtId="165" fontId="3" fillId="7" borderId="4" xfId="0" applyNumberFormat="1" applyFont="1" applyFill="1" applyBorder="1" applyAlignment="1">
      <alignment horizontal="center"/>
    </xf>
    <xf numFmtId="0" fontId="3" fillId="7" borderId="5" xfId="0" applyFont="1" applyFill="1" applyBorder="1"/>
    <xf numFmtId="0" fontId="3" fillId="0" borderId="2" xfId="0" applyFont="1" applyBorder="1"/>
    <xf numFmtId="0" fontId="3" fillId="0" borderId="1" xfId="0" applyFont="1" applyBorder="1"/>
    <xf numFmtId="0" fontId="3" fillId="4" borderId="1" xfId="0" applyFont="1" applyFill="1" applyBorder="1"/>
    <xf numFmtId="0" fontId="3" fillId="0" borderId="1" xfId="0" applyFont="1" applyBorder="1" applyProtection="1">
      <protection locked="0"/>
    </xf>
    <xf numFmtId="165" fontId="3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3" fillId="6" borderId="1" xfId="0" applyFont="1" applyFill="1" applyBorder="1"/>
    <xf numFmtId="0" fontId="3" fillId="0" borderId="1" xfId="0" applyFont="1" applyBorder="1" applyAlignment="1">
      <alignment horizontal="center"/>
    </xf>
    <xf numFmtId="0" fontId="3" fillId="8" borderId="1" xfId="0" applyFont="1" applyFill="1" applyBorder="1"/>
    <xf numFmtId="10" fontId="3" fillId="0" borderId="1" xfId="0" applyNumberFormat="1" applyFont="1" applyBorder="1" applyAlignment="1">
      <alignment horizontal="center"/>
    </xf>
    <xf numFmtId="0" fontId="0" fillId="9" borderId="1" xfId="0" applyFill="1" applyBorder="1"/>
    <xf numFmtId="0" fontId="0" fillId="0" borderId="1" xfId="0" applyBorder="1" applyProtection="1">
      <protection locked="0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95250</xdr:rowOff>
    </xdr:from>
    <xdr:to>
      <xdr:col>12</xdr:col>
      <xdr:colOff>571500</xdr:colOff>
      <xdr:row>21</xdr:row>
      <xdr:rowOff>76200</xdr:rowOff>
    </xdr:to>
    <xdr:pic>
      <xdr:nvPicPr>
        <xdr:cNvPr id="2" name="Picture 1" descr="A black and white text&#10;&#10;AI-generated content may be incorrect.">
          <a:extLst>
            <a:ext uri="{FF2B5EF4-FFF2-40B4-BE49-F238E27FC236}">
              <a16:creationId xmlns:a16="http://schemas.microsoft.com/office/drawing/2014/main" id="{75D4D0EA-1952-5F97-C5E3-AB9BA27D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95250"/>
          <a:ext cx="4572000" cy="40195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22</xdr:row>
      <xdr:rowOff>47626</xdr:rowOff>
    </xdr:from>
    <xdr:to>
      <xdr:col>12</xdr:col>
      <xdr:colOff>560017</xdr:colOff>
      <xdr:row>44</xdr:row>
      <xdr:rowOff>102571</xdr:rowOff>
    </xdr:to>
    <xdr:pic>
      <xdr:nvPicPr>
        <xdr:cNvPr id="5" name="Picture 4" descr="A map of a small town&#10;&#10;AI-generated content may be incorrect.">
          <a:extLst>
            <a:ext uri="{FF2B5EF4-FFF2-40B4-BE49-F238E27FC236}">
              <a16:creationId xmlns:a16="http://schemas.microsoft.com/office/drawing/2014/main" id="{C251987A-1E59-4C74-8A3B-8FECD017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76975" y="4067176"/>
          <a:ext cx="4525592" cy="4033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8</xdr:col>
      <xdr:colOff>295275</xdr:colOff>
      <xdr:row>46</xdr:row>
      <xdr:rowOff>28575</xdr:rowOff>
    </xdr:to>
    <xdr:pic>
      <xdr:nvPicPr>
        <xdr:cNvPr id="3" name="Picture 2" descr="A map of a small town&#10;&#10;AI-generated content may be incorrect.">
          <a:extLst>
            <a:ext uri="{FF2B5EF4-FFF2-40B4-BE49-F238E27FC236}">
              <a16:creationId xmlns:a16="http://schemas.microsoft.com/office/drawing/2014/main" id="{95F8A61A-2618-E73A-12F6-D47021CA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286375" cy="4975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913E-D2DC-4FC9-A3B4-05D84662CF13}">
  <dimension ref="A1:D22"/>
  <sheetViews>
    <sheetView tabSelected="1" topLeftCell="A9" workbookViewId="0">
      <selection activeCell="C26" sqref="C26"/>
    </sheetView>
  </sheetViews>
  <sheetFormatPr defaultRowHeight="15" x14ac:dyDescent="0.25"/>
  <cols>
    <col min="1" max="1" width="19.85546875" customWidth="1"/>
    <col min="2" max="2" width="24.5703125" customWidth="1"/>
    <col min="3" max="3" width="17.5703125" customWidth="1"/>
    <col min="4" max="4" width="14.85546875" customWidth="1"/>
  </cols>
  <sheetData>
    <row r="1" spans="1:4" ht="15.75" thickBot="1" x14ac:dyDescent="0.3">
      <c r="A1" s="24" t="s">
        <v>0</v>
      </c>
      <c r="B1" s="25"/>
      <c r="C1" s="25"/>
      <c r="D1" s="26"/>
    </row>
    <row r="2" spans="1:4" ht="15.75" thickBot="1" x14ac:dyDescent="0.3">
      <c r="A2" s="27" t="s">
        <v>1</v>
      </c>
      <c r="B2" s="28"/>
      <c r="C2" s="28"/>
      <c r="D2" s="29"/>
    </row>
    <row r="3" spans="1:4" ht="15.75" thickBot="1" x14ac:dyDescent="0.3">
      <c r="A3" s="6"/>
      <c r="B3" s="6"/>
      <c r="C3" s="6"/>
      <c r="D3" s="6"/>
    </row>
    <row r="4" spans="1:4" ht="15.75" thickBot="1" x14ac:dyDescent="0.3">
      <c r="A4" s="7" t="s">
        <v>2</v>
      </c>
      <c r="B4" s="8" t="s">
        <v>3</v>
      </c>
      <c r="C4" s="9">
        <f>((D7-C9)*C11)-((D7*C11)*C13)</f>
        <v>290890.3725</v>
      </c>
      <c r="D4" s="10"/>
    </row>
    <row r="5" spans="1:4" x14ac:dyDescent="0.25">
      <c r="A5" s="11"/>
      <c r="B5" s="11"/>
      <c r="C5" s="11"/>
      <c r="D5" s="11"/>
    </row>
    <row r="6" spans="1:4" x14ac:dyDescent="0.25">
      <c r="A6" s="12"/>
      <c r="B6" s="12"/>
      <c r="C6" s="12"/>
      <c r="D6" s="12" t="s">
        <v>4</v>
      </c>
    </row>
    <row r="7" spans="1:4" x14ac:dyDescent="0.25">
      <c r="A7" s="12"/>
      <c r="B7" s="13" t="s">
        <v>5</v>
      </c>
      <c r="C7" s="14" t="s">
        <v>6</v>
      </c>
      <c r="D7" s="15">
        <f>IF('HO3 J - Standardised Calculator'!C7=Inputs!A7,Inputs!B7,IF('HO3 J - Standardised Calculator'!C7=Inputs!A8,Inputs!B8,IF('HO3 J - Standardised Calculator'!C7=Inputs!A9,Inputs!B9)))</f>
        <v>7803.9</v>
      </c>
    </row>
    <row r="8" spans="1:4" x14ac:dyDescent="0.25">
      <c r="A8" s="12"/>
      <c r="B8" s="12"/>
      <c r="C8" s="12"/>
      <c r="D8" s="12"/>
    </row>
    <row r="9" spans="1:4" x14ac:dyDescent="0.25">
      <c r="A9" s="12"/>
      <c r="B9" s="16" t="s">
        <v>7</v>
      </c>
      <c r="C9" s="17">
        <f>IF('HO3 J - Standardised Calculator'!C7=Inputs!A7,Inputs!C7,IF('HO3 J - Standardised Calculator'!C7=Inputs!A8,Inputs!C8,IF('HO3 J - Standardised Calculator'!C7=Inputs!A9,Inputs!C9)))</f>
        <v>3901.95</v>
      </c>
      <c r="D9" s="12"/>
    </row>
    <row r="10" spans="1:4" x14ac:dyDescent="0.25">
      <c r="A10" s="12"/>
      <c r="B10" s="12"/>
      <c r="C10" s="12"/>
      <c r="D10" s="12"/>
    </row>
    <row r="11" spans="1:4" x14ac:dyDescent="0.25">
      <c r="A11" s="12"/>
      <c r="B11" s="18" t="s">
        <v>8</v>
      </c>
      <c r="C11" s="19">
        <f>(C22/100)*35</f>
        <v>105</v>
      </c>
      <c r="D11" s="12"/>
    </row>
    <row r="12" spans="1:4" x14ac:dyDescent="0.25">
      <c r="A12" s="12"/>
      <c r="B12" s="12"/>
      <c r="C12" s="19"/>
      <c r="D12" s="12"/>
    </row>
    <row r="13" spans="1:4" x14ac:dyDescent="0.25">
      <c r="A13" s="12"/>
      <c r="B13" s="20" t="s">
        <v>9</v>
      </c>
      <c r="C13" s="21">
        <f>Inputs!E7</f>
        <v>0.14499999999999999</v>
      </c>
      <c r="D13" s="12"/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  <row r="16" spans="1:4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2"/>
      <c r="B21" s="2"/>
      <c r="C21" s="2"/>
      <c r="D21" s="2"/>
    </row>
    <row r="22" spans="1:4" x14ac:dyDescent="0.25">
      <c r="A22" s="2"/>
      <c r="B22" s="22" t="s">
        <v>10</v>
      </c>
      <c r="C22" s="23">
        <v>300</v>
      </c>
      <c r="D22" s="2"/>
    </row>
  </sheetData>
  <sheetProtection algorithmName="SHA-512" hashValue="FZFwFl+pVyNXf+4SDBTQS5q1rB9yPDhzYgnpviAzm7TQ6s3oiPnAOamhpfnLR6g6qYoygE7Jg/6ictMw32yqXA==" saltValue="imGBqc3e6XPrSeglEwQTmQ==" spinCount="100000" sheet="1" objects="1" scenarios="1"/>
  <mergeCells count="2">
    <mergeCell ref="A1:D1"/>
    <mergeCell ref="A2:D2"/>
  </mergeCells>
  <dataValidations count="10">
    <dataValidation allowBlank="1" showInputMessage="1" showErrorMessage="1" prompt="A = The Market Value of a square metre of floor space in the development" sqref="B7" xr:uid="{22528DFB-9595-489D-96CB-6428A10CDDFA}"/>
    <dataValidation allowBlank="1" showInputMessage="1" showErrorMessage="1" prompt="The value of affordable housing per square metre (50% of Input A)" sqref="B9" xr:uid="{075A3AE3-3116-44A4-94AC-31BD06D4B7DE}"/>
    <dataValidation allowBlank="1" showInputMessage="1" showErrorMessage="1" prompt="The number of square metres required to meet the affordable housing requirement = 35% of development floor space. (Refer to H03 J - Table 7.2) " sqref="B11" xr:uid="{9B3E12A7-565A-45B8-887A-2A10DB069778}"/>
    <dataValidation allowBlank="1" showInputMessage="1" showErrorMessage="1" prompt="% Profit applied to Market housing (20%) - % Profit applied to affordable housing (6%) + % marketing costs applied to market housing (3%)" sqref="B13" xr:uid="{C2FEA7B1-F5A2-4085-A2F5-1FB970694B33}"/>
    <dataValidation allowBlank="1" showInputMessage="1" showErrorMessage="1" prompt="Number of square metres required to meet the affordable housing requirement as HO3 J Table 7.2 (35% of Net Sales Area)" sqref="C11" xr:uid="{A49C0A23-4EFE-4C3F-904C-00C3DE0E8CCB}"/>
    <dataValidation allowBlank="1" showInputMessage="1" showErrorMessage="1" promptTitle="Payment in Lieu" prompt="The amount of payment in lieu to be paid by the applicant, if it is not feasible to deliver affordable housing onsite. The applicant should submit a viability assessment if they feel they are not able to pay Value X.  " sqref="C4" xr:uid="{EA550F4C-4233-401A-AC4F-3C43F6CE64E8}"/>
    <dataValidation allowBlank="1" showInputMessage="1" showErrorMessage="1" prompt="Affordable Housing Value per sqm (50% of Market Value)" sqref="C9" xr:uid="{76E27134-61E0-4E4C-BC03-F0972F70A3FC}"/>
    <dataValidation allowBlank="1" showInputMessage="1" showErrorMessage="1" prompt="Market Value per square metre - by zone value " sqref="D7" xr:uid="{86AA409D-BECC-43F1-891A-7B0D4B37B226}"/>
    <dataValidation allowBlank="1" showInputMessage="1" showErrorMessage="1" prompt="17.5% Market Housing Profit - 6% affordable housing + 3% Marketing costs" sqref="C13" xr:uid="{A3BC1863-B39F-4FBB-BFBC-A467EACC4943}"/>
    <dataValidation allowBlank="1" showInputMessage="1" showErrorMessage="1" prompt="Input Net Sales Area - You will then see Input C populated" sqref="C22" xr:uid="{C89CC60C-8C0D-4841-8D3F-68B764416F0B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eck Zone with Planning officer" prompt="Check with Planning officer which zone your application site is located." xr:uid="{87389D57-221E-42E3-8911-A11EE784ACEC}">
          <x14:formula1>
            <xm:f>Inputs!$A$7:$A$9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0A75-5E34-4CC6-BEA3-52B9A2235732}">
  <dimension ref="A1:G18"/>
  <sheetViews>
    <sheetView workbookViewId="0">
      <selection activeCell="I16" sqref="I16"/>
    </sheetView>
  </sheetViews>
  <sheetFormatPr defaultRowHeight="15" x14ac:dyDescent="0.25"/>
  <cols>
    <col min="1" max="1" width="10.85546875" customWidth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30" t="s">
        <v>11</v>
      </c>
      <c r="B2" s="30"/>
      <c r="C2" s="30"/>
      <c r="D2" s="30"/>
      <c r="E2" s="30"/>
      <c r="F2" s="30"/>
      <c r="G2" s="2"/>
    </row>
    <row r="3" spans="1:7" x14ac:dyDescent="0.25">
      <c r="A3" s="1"/>
      <c r="B3" s="1"/>
      <c r="C3" s="1"/>
      <c r="D3" s="1"/>
      <c r="E3" s="1"/>
      <c r="F3" s="1"/>
      <c r="G3" s="2"/>
    </row>
    <row r="4" spans="1:7" x14ac:dyDescent="0.25">
      <c r="A4" s="2"/>
      <c r="B4" s="2"/>
      <c r="C4" s="5">
        <v>0.5</v>
      </c>
      <c r="D4" s="5"/>
      <c r="E4" s="5">
        <v>0.17499999999999999</v>
      </c>
      <c r="F4" s="5">
        <v>0.06</v>
      </c>
      <c r="G4" s="5">
        <v>0.03</v>
      </c>
    </row>
    <row r="5" spans="1:7" x14ac:dyDescent="0.25">
      <c r="A5" s="2"/>
      <c r="B5" s="2"/>
      <c r="C5" s="3"/>
      <c r="D5" s="2"/>
      <c r="E5" s="3"/>
      <c r="F5" s="2"/>
      <c r="G5" s="2"/>
    </row>
    <row r="6" spans="1:7" x14ac:dyDescent="0.25">
      <c r="A6" s="30" t="s">
        <v>12</v>
      </c>
      <c r="B6" s="30"/>
      <c r="C6" s="2" t="s">
        <v>13</v>
      </c>
      <c r="D6" s="2"/>
      <c r="E6" s="2" t="s">
        <v>14</v>
      </c>
      <c r="F6" s="2"/>
      <c r="G6" s="2"/>
    </row>
    <row r="7" spans="1:7" x14ac:dyDescent="0.25">
      <c r="A7" s="2" t="s">
        <v>6</v>
      </c>
      <c r="B7" s="4">
        <f>725*10.764</f>
        <v>7803.9</v>
      </c>
      <c r="C7" s="4">
        <f>B7*$C$4</f>
        <v>3901.95</v>
      </c>
      <c r="D7" s="2"/>
      <c r="E7" s="5">
        <f>(E4-F4)+G4</f>
        <v>0.14499999999999999</v>
      </c>
      <c r="F7" s="2"/>
      <c r="G7" s="2"/>
    </row>
    <row r="8" spans="1:7" x14ac:dyDescent="0.25">
      <c r="A8" s="2" t="s">
        <v>15</v>
      </c>
      <c r="B8" s="4">
        <f>640*10.764</f>
        <v>6888.9599999999991</v>
      </c>
      <c r="C8" s="4">
        <f t="shared" ref="C8" si="0">B8*$C$4</f>
        <v>3444.4799999999996</v>
      </c>
      <c r="D8" s="2"/>
      <c r="E8" s="2"/>
      <c r="F8" s="2"/>
      <c r="G8" s="2"/>
    </row>
    <row r="9" spans="1:7" x14ac:dyDescent="0.25">
      <c r="A9" s="2" t="s">
        <v>16</v>
      </c>
      <c r="B9" s="4">
        <f>600*10.764</f>
        <v>6458.4</v>
      </c>
      <c r="C9" s="4">
        <f>B9*$C$4</f>
        <v>3229.2</v>
      </c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</sheetData>
  <sheetProtection algorithmName="SHA-512" hashValue="GW2gLRst5Z8F7Rp8d7hNNBFxWbbcEKEgSDngUqqq8pNEZbKyG2S2ETvJvpvaIqIq6NxhnWIY8qxbdMDk3ScrEA==" saltValue="TQvQ0O0qceCId85vk+10FA==" spinCount="100000" sheet="1"/>
  <mergeCells count="2">
    <mergeCell ref="A6:B6"/>
    <mergeCell ref="A2:F2"/>
  </mergeCells>
  <phoneticPr fontId="1" type="noConversion"/>
  <dataValidations count="6">
    <dataValidation allowBlank="1" showInputMessage="1" showErrorMessage="1" promptTitle="Input B - Table 7.3 " prompt="Standardised approach assumes Input B = 40% of Market Value per square metre " sqref="C5" xr:uid="{2A865C76-E36D-4267-9F12-29570AD8B8E2}"/>
    <dataValidation allowBlank="1" showInputMessage="1" showErrorMessage="1" promptTitle="Input D - Table 7.3 " prompt="17.5% (Developers Profit) - 6% (Affordable Housing Profit) + 3% (Marketing costs of Private Housing + Sales legal fees ) " sqref="E7" xr:uid="{77F89E53-7F2B-4EEB-BDC3-B3188E8ED926}"/>
    <dataValidation allowBlank="1" showInputMessage="1" showErrorMessage="1" promptTitle="Input B " prompt="50% of reflective market value by location " sqref="C6" xr:uid="{07AAF937-C608-4801-B93F-190D896A11F1}"/>
    <dataValidation allowBlank="1" showInputMessage="1" showErrorMessage="1" promptTitle="Input A - Table 7.3" prompt="Market Value of a square metre of floorspace in the development" sqref="A6:B6" xr:uid="{9424034F-DE2C-4832-BA9F-7FA021DF43C9}"/>
    <dataValidation allowBlank="1" showInputMessage="1" showErrorMessage="1" promptTitle="Market Value - by Location " prompt="Market Value per sqm derived from LBL’s CILVR undertaken by BNPPRE in 2024 - Option 3 Map. - Subject to ongoing review" sqref="A7" xr:uid="{EA5F5B41-73BE-408C-8304-2E7C4B272FDA}"/>
    <dataValidation allowBlank="1" showInputMessage="1" showErrorMessage="1" promptTitle="Input B - Table 7.3 " prompt="Standardised approach assumes Input B = 50% of Market Value per square metre " sqref="C4" xr:uid="{E74D97C9-0039-4EF8-ADC9-E7A47717C16A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7931cdb5-da7d-4a5d-b523-19dbfe538874" ContentTypeId="0x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4fd5-a660-4090-9ae6-eb7f76baab31">
      <Terms xmlns="http://schemas.microsoft.com/office/infopath/2007/PartnerControls"/>
    </lcf76f155ced4ddcb4097134ff3c332f>
    <TaxCatchAll xmlns="83a8452a-17be-4717-8a39-2318b321dfb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3790E31824B4797B0E2C23677ABDB" ma:contentTypeVersion="300" ma:contentTypeDescription="Create a new document." ma:contentTypeScope="" ma:versionID="10b007399a8617594f89722846dec149">
  <xsd:schema xmlns:xsd="http://www.w3.org/2001/XMLSchema" xmlns:xs="http://www.w3.org/2001/XMLSchema" xmlns:p="http://schemas.microsoft.com/office/2006/metadata/properties" xmlns:ns2="b72e4fd5-a660-4090-9ae6-eb7f76baab31" xmlns:ns3="262200f8-1ea2-449c-82c6-2732c5eb03c2" xmlns:ns4="39585b24-6ba6-49b2-81c5-ad077dc59dd7" xmlns:ns5="83a8452a-17be-4717-8a39-2318b321dfb4" targetNamespace="http://schemas.microsoft.com/office/2006/metadata/properties" ma:root="true" ma:fieldsID="2296c367b49d60badc82eb6b89729600" ns2:_="" ns3:_="" ns4:_="" ns5:_="">
    <xsd:import namespace="b72e4fd5-a660-4090-9ae6-eb7f76baab31"/>
    <xsd:import namespace="262200f8-1ea2-449c-82c6-2732c5eb03c2"/>
    <xsd:import namespace="39585b24-6ba6-49b2-81c5-ad077dc59dd7"/>
    <xsd:import namespace="83a8452a-17be-4717-8a39-2318b321df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4:_dlc_DocId" minOccurs="0"/>
                <xsd:element ref="ns4:_dlc_DocIdUrl" minOccurs="0"/>
                <xsd:element ref="ns4:_dlc_DocIdPersistId" minOccurs="0"/>
                <xsd:element ref="ns2:MediaServiceSearchProperties" minOccurs="0"/>
                <xsd:element ref="ns2:lcf76f155ced4ddcb4097134ff3c332f" minOccurs="0"/>
                <xsd:element ref="ns5:TaxCatchAll" minOccurs="0"/>
                <xsd:element ref="ns2:MediaServiceObjectDetectorVersion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4fd5-a660-4090-9ae6-eb7f76baa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931cdb5-da7d-4a5d-b523-19dbfe5388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200f8-1ea2-449c-82c6-2732c5eb0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85b24-6ba6-49b2-81c5-ad077dc59dd7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452a-17be-4717-8a39-2318b321df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f940ed7-4745-466b-b63e-293a6a1743fb}" ma:internalName="TaxCatchAll" ma:showField="CatchAllData" ma:web="39585b24-6ba6-49b2-81c5-ad077dc59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87709-9A19-488D-AD5F-E663F57E1C5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E67C156-0DAA-4B38-9F55-7E8EBF29BF3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8EE08B5-868B-4FC0-989D-CE05FD02259F}">
  <ds:schemaRefs>
    <ds:schemaRef ds:uri="http://schemas.microsoft.com/office/2006/metadata/properties"/>
    <ds:schemaRef ds:uri="http://schemas.microsoft.com/office/infopath/2007/PartnerControls"/>
    <ds:schemaRef ds:uri="b72e4fd5-a660-4090-9ae6-eb7f76baab31"/>
    <ds:schemaRef ds:uri="83a8452a-17be-4717-8a39-2318b321dfb4"/>
  </ds:schemaRefs>
</ds:datastoreItem>
</file>

<file path=customXml/itemProps4.xml><?xml version="1.0" encoding="utf-8"?>
<ds:datastoreItem xmlns:ds="http://schemas.openxmlformats.org/officeDocument/2006/customXml" ds:itemID="{307F50D3-11B8-4BD3-B4AD-BE7288C6BB5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1CC9AD1-7A21-4382-AFE7-660B42496D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2e4fd5-a660-4090-9ae6-eb7f76baab31"/>
    <ds:schemaRef ds:uri="262200f8-1ea2-449c-82c6-2732c5eb03c2"/>
    <ds:schemaRef ds:uri="39585b24-6ba6-49b2-81c5-ad077dc59dd7"/>
    <ds:schemaRef ds:uri="83a8452a-17be-4717-8a39-2318b321df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HO3 J - Standardised Calculator</vt:lpstr>
      <vt:lpstr>Inputs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Ward</dc:creator>
  <cp:keywords/>
  <dc:description/>
  <cp:lastModifiedBy>Steward, Angela</cp:lastModifiedBy>
  <cp:revision/>
  <dcterms:created xsi:type="dcterms:W3CDTF">2025-08-21T09:05:47Z</dcterms:created>
  <dcterms:modified xsi:type="dcterms:W3CDTF">2025-12-16T13:26:42Z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0x010100D643790E31824B4797B0E2C23677ABDB</vt:lpwstr>
  </property>
  <property fmtid="{D5CDD505-2E9C-101B-9397-08002B2CF9AE}" pid="3" name="MediaServiceImageTags">
    <vt:lpwstr/>
  </property>
</Properties>
</file>