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lmars.sharepoint.com/sites/KalmarsSP/Shared Documents/Server1/Server 1/KALMARS COMMERCIAL/PROFESSIONAL/PLANNING/WILLOW WAY, SITE A/PROOF/STATEMENT OF CASE DOCS/APPENDICES/"/>
    </mc:Choice>
  </mc:AlternateContent>
  <xr:revisionPtr revIDLastSave="0" documentId="8_{428339F0-171F-4BE2-81A9-1BC12224A059}" xr6:coauthVersionLast="47" xr6:coauthVersionMax="47" xr10:uidLastSave="{00000000-0000-0000-0000-000000000000}"/>
  <bookViews>
    <workbookView xWindow="-120" yWindow="-120" windowWidth="29040" windowHeight="15840" xr2:uid="{69B32A4C-043C-4A38-B601-20CBCF28D322}"/>
  </bookViews>
  <sheets>
    <sheet name="Sheet1" sheetId="1" r:id="rId1"/>
  </sheets>
  <definedNames>
    <definedName name="_xlnm.Print_Area" localSheetId="0">Sheet1!$A$5:$M$19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P19" i="1" s="1"/>
  <c r="Q19" i="1" s="1"/>
  <c r="O16" i="1"/>
  <c r="P16" i="1" s="1"/>
  <c r="Q16" i="1" s="1"/>
  <c r="O13" i="1"/>
  <c r="P13" i="1" s="1"/>
  <c r="Q13" i="1" s="1"/>
  <c r="O14" i="1"/>
  <c r="P14" i="1" s="1"/>
  <c r="Q14" i="1" s="1"/>
  <c r="O15" i="1"/>
  <c r="P15" i="1" s="1"/>
  <c r="Q15" i="1" s="1"/>
  <c r="O12" i="1"/>
  <c r="P12" i="1" s="1"/>
  <c r="Q12" i="1" s="1"/>
  <c r="O9" i="1"/>
  <c r="P9" i="1" s="1"/>
  <c r="Q9" i="1" s="1"/>
  <c r="O8" i="1"/>
  <c r="P8" i="1" s="1"/>
  <c r="Q8" i="1" s="1"/>
  <c r="O10" i="1"/>
  <c r="P10" i="1" s="1"/>
  <c r="Q10" i="1" s="1"/>
  <c r="O11" i="1"/>
  <c r="P11" i="1" s="1"/>
  <c r="Q11" i="1" s="1"/>
  <c r="O17" i="1"/>
  <c r="P17" i="1" s="1"/>
  <c r="Q17" i="1" s="1"/>
  <c r="O18" i="1"/>
  <c r="P18" i="1" s="1"/>
  <c r="Q18" i="1" s="1"/>
  <c r="O7" i="1"/>
  <c r="P7" i="1" s="1"/>
  <c r="Q7" i="1" s="1"/>
  <c r="P20" i="1" l="1"/>
  <c r="Q20" i="1" s="1"/>
  <c r="O20" i="1"/>
</calcChain>
</file>

<file path=xl/sharedStrings.xml><?xml version="1.0" encoding="utf-8"?>
<sst xmlns="http://schemas.openxmlformats.org/spreadsheetml/2006/main" count="204" uniqueCount="95">
  <si>
    <t>Occupier Demand (Use)</t>
  </si>
  <si>
    <t>Use Class</t>
  </si>
  <si>
    <t>Compatible with Resi Use above (Y/N)</t>
  </si>
  <si>
    <t>Hours of Operation Required</t>
  </si>
  <si>
    <t>Maker</t>
  </si>
  <si>
    <t>Studio</t>
  </si>
  <si>
    <t xml:space="preserve">Co-working </t>
  </si>
  <si>
    <t>Managed Workspace</t>
  </si>
  <si>
    <t>Art and design</t>
  </si>
  <si>
    <t>Light industrial</t>
  </si>
  <si>
    <t>Food production</t>
  </si>
  <si>
    <t>Specialist building services</t>
  </si>
  <si>
    <t>Local offices</t>
  </si>
  <si>
    <t>Examples</t>
  </si>
  <si>
    <t>E</t>
  </si>
  <si>
    <t>Various</t>
  </si>
  <si>
    <t>Incubator office</t>
  </si>
  <si>
    <t>7: 00 20:00</t>
  </si>
  <si>
    <t>N</t>
  </si>
  <si>
    <t>Domestic</t>
  </si>
  <si>
    <t>Ventilation</t>
  </si>
  <si>
    <t>DDA</t>
  </si>
  <si>
    <t>Y</t>
  </si>
  <si>
    <t>Natural</t>
  </si>
  <si>
    <t xml:space="preserve">parking </t>
  </si>
  <si>
    <t>Not essential</t>
  </si>
  <si>
    <t>Yard Space  (Y/N)</t>
  </si>
  <si>
    <t>HGV  (Y/N)</t>
  </si>
  <si>
    <t xml:space="preserve">Delivery </t>
  </si>
  <si>
    <t>Lift  (Y/N)</t>
  </si>
  <si>
    <t>Creative craftsman</t>
  </si>
  <si>
    <t>3D printing</t>
  </si>
  <si>
    <t xml:space="preserve">Office, </t>
  </si>
  <si>
    <t>Egi</t>
  </si>
  <si>
    <t>Egiii</t>
  </si>
  <si>
    <t>Pottery, joinery, textiles</t>
  </si>
  <si>
    <t>Artist architects</t>
  </si>
  <si>
    <t>Egi/Egiii</t>
  </si>
  <si>
    <t>Eg iii</t>
  </si>
  <si>
    <t>Machine repair</t>
  </si>
  <si>
    <t>AC lighting assembly</t>
  </si>
  <si>
    <t>Hi Tech</t>
  </si>
  <si>
    <t>Egii</t>
  </si>
  <si>
    <t>Bio tech</t>
  </si>
  <si>
    <t>7: 00 24:00</t>
  </si>
  <si>
    <t>Vans</t>
  </si>
  <si>
    <t>Vans/small lorries</t>
  </si>
  <si>
    <t>= No. in 
1,401 sq m</t>
  </si>
  <si>
    <t>Infrequent</t>
  </si>
  <si>
    <t>Ceiling Height 
M</t>
  </si>
  <si>
    <t>Mechanical</t>
  </si>
  <si>
    <t>Catering supplies</t>
  </si>
  <si>
    <t>Normally</t>
  </si>
  <si>
    <t>Method 
measurement
*2</t>
  </si>
  <si>
    <t>Sq M 
per employee
*1</t>
  </si>
  <si>
    <t>Assumption of 80% ratio between GIA &amp; NIA</t>
  </si>
  <si>
    <t>NIA</t>
  </si>
  <si>
    <t>Comment</t>
  </si>
  <si>
    <t>The average size is too big</t>
  </si>
  <si>
    <t>GIA</t>
  </si>
  <si>
    <t>Storage</t>
  </si>
  <si>
    <t>B8</t>
  </si>
  <si>
    <t>7.00 24:00</t>
  </si>
  <si>
    <t>Prefered</t>
  </si>
  <si>
    <t>Our estimate</t>
  </si>
  <si>
    <t xml:space="preserve">WILLOW WAY </t>
  </si>
  <si>
    <t>PRODUCED BY KALMARs</t>
  </si>
  <si>
    <t>EMPLOYMENT STATEMENT OF CASE</t>
  </si>
  <si>
    <t xml:space="preserve">POTENTIAL USES AND THEIR EMPLOYMENT GENERATION </t>
  </si>
  <si>
    <t>AVERAGE</t>
  </si>
  <si>
    <t>Requirments</t>
  </si>
  <si>
    <t>Increased employment *3</t>
  </si>
  <si>
    <t>NOTES                    *</t>
  </si>
  <si>
    <t>Figures taken from GLA Employment density guildlines 3rd edition 2015</t>
  </si>
  <si>
    <t>Incresesed 
Employment 
%</t>
  </si>
  <si>
    <t xml:space="preserve">Assumption 19 currrent employees </t>
  </si>
  <si>
    <t>COMPANY</t>
  </si>
  <si>
    <t xml:space="preserve">USE </t>
  </si>
  <si>
    <t>Car repairs</t>
  </si>
  <si>
    <t>Delta Motor Garage</t>
  </si>
  <si>
    <t>21-25</t>
  </si>
  <si>
    <t>No. Willow Way</t>
  </si>
  <si>
    <t>51-57</t>
  </si>
  <si>
    <t>27-49</t>
  </si>
  <si>
    <t>Hallmark Catering Hire</t>
  </si>
  <si>
    <t>Warehouse</t>
  </si>
  <si>
    <t>Beeline Services</t>
  </si>
  <si>
    <t>Coffee machine hire and repair</t>
  </si>
  <si>
    <t>*</t>
  </si>
  <si>
    <t>HOMES AND COMMUNITY GUIDELINES (M&amp;CG)</t>
  </si>
  <si>
    <t>M&amp;CG GUIDE
Msq min</t>
  </si>
  <si>
    <t>62 *1</t>
  </si>
  <si>
    <t>The figures use the miniumum size shown by the Homes and Community Guildlines as
they are small units.</t>
  </si>
  <si>
    <t>That the space is equally divided between warehouse and light industrial</t>
  </si>
  <si>
    <t>Non Essential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</si>
</sst>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venir Next Medium"/>
      <family val="2"/>
    </font>
    <font>
      <b/>
      <sz val="11"/>
      <color theme="1"/>
      <name val="Avenir Next LT Pro Demi"/>
      <family val="2"/>
    </font>
    <font>
      <sz val="11"/>
      <color theme="1"/>
      <name val="Avenir Next LT Pro Demi"/>
      <family val="2"/>
    </font>
    <font>
      <sz val="14"/>
      <color theme="1"/>
      <name val="Avenir Next LT Pro Demi"/>
      <family val="2"/>
    </font>
    <font>
      <sz val="11"/>
      <color theme="1"/>
      <name val="Avenir Next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0" xfId="0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" fontId="3" fillId="3" borderId="1" xfId="0" applyNumberFormat="1" applyFont="1" applyFill="1" applyBorder="1"/>
    <xf numFmtId="14" fontId="3" fillId="0" borderId="0" xfId="0" applyNumberFormat="1" applyFont="1"/>
    <xf numFmtId="0" fontId="4" fillId="0" borderId="0" xfId="0" applyFont="1"/>
    <xf numFmtId="1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/>
    <xf numFmtId="1" fontId="3" fillId="4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49" fontId="2" fillId="2" borderId="4" xfId="0" applyNumberFormat="1" applyFont="1" applyFill="1" applyBorder="1" applyAlignment="1">
      <alignment vertical="top" wrapText="1"/>
    </xf>
    <xf numFmtId="0" fontId="1" fillId="0" borderId="0" xfId="0" applyFont="1"/>
    <xf numFmtId="1" fontId="3" fillId="3" borderId="0" xfId="0" applyNumberFormat="1" applyFont="1" applyFill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9C6E-AAB2-4CC7-BC0C-FB3A1867438D}">
  <dimension ref="A1:T35"/>
  <sheetViews>
    <sheetView tabSelected="1" topLeftCell="A9" workbookViewId="0">
      <selection activeCell="M20" sqref="M20:M21"/>
    </sheetView>
  </sheetViews>
  <sheetFormatPr defaultRowHeight="15" x14ac:dyDescent="0.25"/>
  <cols>
    <col min="1" max="1" width="21.28515625" customWidth="1"/>
    <col min="2" max="2" width="16.7109375" customWidth="1"/>
    <col min="3" max="3" width="26.7109375" customWidth="1"/>
    <col min="4" max="4" width="12.85546875" customWidth="1"/>
    <col min="5" max="5" width="10.140625" customWidth="1"/>
    <col min="6" max="6" width="13.5703125" customWidth="1"/>
    <col min="7" max="7" width="12.42578125" bestFit="1" customWidth="1"/>
    <col min="8" max="8" width="8.28515625" bestFit="1" customWidth="1"/>
    <col min="9" max="9" width="13.28515625" customWidth="1"/>
    <col min="11" max="11" width="12.42578125" customWidth="1"/>
    <col min="12" max="12" width="13.5703125" customWidth="1"/>
    <col min="13" max="13" width="11.85546875" customWidth="1"/>
    <col min="14" max="14" width="15.28515625" customWidth="1"/>
    <col min="15" max="15" width="10.42578125" customWidth="1"/>
    <col min="16" max="16" width="16.85546875" bestFit="1" customWidth="1"/>
    <col min="17" max="17" width="14" bestFit="1" customWidth="1"/>
    <col min="18" max="19" width="14" customWidth="1"/>
    <col min="20" max="20" width="28.5703125" bestFit="1" customWidth="1"/>
  </cols>
  <sheetData>
    <row r="1" spans="1:20" ht="18.75" x14ac:dyDescent="0.3">
      <c r="A1" s="12" t="s">
        <v>65</v>
      </c>
      <c r="B1" s="2"/>
      <c r="C1" s="2"/>
    </row>
    <row r="2" spans="1:20" x14ac:dyDescent="0.25">
      <c r="A2" s="2" t="s">
        <v>67</v>
      </c>
      <c r="B2" s="2"/>
      <c r="C2" s="2"/>
    </row>
    <row r="3" spans="1:20" x14ac:dyDescent="0.25">
      <c r="A3" s="2" t="s">
        <v>68</v>
      </c>
      <c r="B3" s="2"/>
      <c r="C3" s="2"/>
    </row>
    <row r="4" spans="1:20" x14ac:dyDescent="0.25">
      <c r="A4" s="2" t="s">
        <v>66</v>
      </c>
      <c r="B4" s="2"/>
      <c r="C4" s="2"/>
    </row>
    <row r="5" spans="1:20" ht="30" customHeight="1" x14ac:dyDescent="0.25">
      <c r="A5" s="11">
        <v>45185</v>
      </c>
      <c r="B5" s="2"/>
      <c r="C5" s="2"/>
      <c r="E5" s="34" t="s">
        <v>70</v>
      </c>
      <c r="F5" s="35"/>
      <c r="G5" s="35"/>
      <c r="H5" s="35"/>
      <c r="I5" s="35"/>
      <c r="J5" s="35"/>
      <c r="K5" s="35"/>
    </row>
    <row r="6" spans="1:20" ht="65.099999999999994" customHeight="1" x14ac:dyDescent="0.25">
      <c r="A6" s="7" t="s">
        <v>0</v>
      </c>
      <c r="B6" s="7" t="s">
        <v>1</v>
      </c>
      <c r="C6" s="7" t="s">
        <v>13</v>
      </c>
      <c r="D6" s="7" t="s">
        <v>3</v>
      </c>
      <c r="E6" s="7" t="s">
        <v>26</v>
      </c>
      <c r="F6" s="7" t="s">
        <v>28</v>
      </c>
      <c r="G6" s="7" t="s">
        <v>27</v>
      </c>
      <c r="H6" s="7" t="s">
        <v>49</v>
      </c>
      <c r="I6" s="7" t="s">
        <v>20</v>
      </c>
      <c r="J6" s="7" t="s">
        <v>29</v>
      </c>
      <c r="K6" s="7" t="s">
        <v>24</v>
      </c>
      <c r="L6" s="7" t="s">
        <v>2</v>
      </c>
      <c r="M6" s="7" t="s">
        <v>54</v>
      </c>
      <c r="N6" s="7" t="s">
        <v>53</v>
      </c>
      <c r="O6" s="8" t="s">
        <v>47</v>
      </c>
      <c r="P6" s="18" t="s">
        <v>71</v>
      </c>
      <c r="Q6" s="18" t="s">
        <v>74</v>
      </c>
      <c r="R6" s="18"/>
      <c r="S6" s="18"/>
      <c r="T6" s="9" t="s">
        <v>57</v>
      </c>
    </row>
    <row r="7" spans="1:20" ht="30" customHeight="1" x14ac:dyDescent="0.25">
      <c r="A7" s="3" t="s">
        <v>16</v>
      </c>
      <c r="B7" s="4" t="s">
        <v>14</v>
      </c>
      <c r="C7" s="3" t="s">
        <v>15</v>
      </c>
      <c r="D7" s="3" t="s">
        <v>17</v>
      </c>
      <c r="E7" s="3" t="s">
        <v>18</v>
      </c>
      <c r="F7" s="3" t="s">
        <v>19</v>
      </c>
      <c r="G7" s="3" t="s">
        <v>18</v>
      </c>
      <c r="H7" s="3">
        <v>2.7</v>
      </c>
      <c r="I7" s="3" t="s">
        <v>23</v>
      </c>
      <c r="J7" s="3" t="s">
        <v>21</v>
      </c>
      <c r="K7" s="3" t="s">
        <v>25</v>
      </c>
      <c r="L7" s="5" t="s">
        <v>22</v>
      </c>
      <c r="M7" s="5">
        <v>45</v>
      </c>
      <c r="N7" s="5" t="s">
        <v>56</v>
      </c>
      <c r="O7" s="10">
        <f>(1401*0.8)/M7</f>
        <v>24.906666666666666</v>
      </c>
      <c r="P7" s="10">
        <f>O7-19</f>
        <v>5.9066666666666663</v>
      </c>
      <c r="Q7" s="10">
        <f>P7/20*100</f>
        <v>29.533333333333335</v>
      </c>
      <c r="R7" s="10"/>
      <c r="S7" s="10"/>
      <c r="T7" s="5" t="s">
        <v>58</v>
      </c>
    </row>
    <row r="8" spans="1:20" ht="30" customHeight="1" x14ac:dyDescent="0.25">
      <c r="A8" s="3" t="s">
        <v>4</v>
      </c>
      <c r="B8" s="4" t="s">
        <v>38</v>
      </c>
      <c r="C8" s="3" t="s">
        <v>31</v>
      </c>
      <c r="D8" s="3" t="s">
        <v>17</v>
      </c>
      <c r="E8" s="3" t="s">
        <v>18</v>
      </c>
      <c r="F8" s="3" t="s">
        <v>45</v>
      </c>
      <c r="G8" s="3" t="s">
        <v>18</v>
      </c>
      <c r="H8" s="3">
        <v>2.7</v>
      </c>
      <c r="I8" s="3" t="s">
        <v>23</v>
      </c>
      <c r="J8" s="3" t="s">
        <v>22</v>
      </c>
      <c r="K8" s="3" t="s">
        <v>25</v>
      </c>
      <c r="L8" s="5" t="s">
        <v>22</v>
      </c>
      <c r="M8" s="5">
        <v>22.5</v>
      </c>
      <c r="N8" s="5" t="s">
        <v>59</v>
      </c>
      <c r="O8" s="10">
        <f>(1401)/M8</f>
        <v>62.266666666666666</v>
      </c>
      <c r="P8" s="10">
        <f t="shared" ref="P8:P19" si="0">O8-19</f>
        <v>43.266666666666666</v>
      </c>
      <c r="Q8" s="10">
        <f t="shared" ref="Q8:Q20" si="1">P8/20*100</f>
        <v>216.33333333333331</v>
      </c>
      <c r="R8" s="10"/>
      <c r="S8" s="10"/>
      <c r="T8" s="5"/>
    </row>
    <row r="9" spans="1:20" ht="30" customHeight="1" x14ac:dyDescent="0.25">
      <c r="A9" s="3" t="s">
        <v>5</v>
      </c>
      <c r="B9" s="4" t="s">
        <v>14</v>
      </c>
      <c r="C9" s="3" t="s">
        <v>15</v>
      </c>
      <c r="D9" s="3" t="s">
        <v>17</v>
      </c>
      <c r="E9" s="3" t="s">
        <v>18</v>
      </c>
      <c r="F9" s="3" t="s">
        <v>19</v>
      </c>
      <c r="G9" s="3" t="s">
        <v>18</v>
      </c>
      <c r="H9" s="3">
        <v>3</v>
      </c>
      <c r="I9" s="3" t="s">
        <v>23</v>
      </c>
      <c r="J9" s="3" t="s">
        <v>21</v>
      </c>
      <c r="K9" s="3" t="s">
        <v>25</v>
      </c>
      <c r="L9" s="5" t="s">
        <v>22</v>
      </c>
      <c r="M9" s="5">
        <v>30</v>
      </c>
      <c r="N9" s="5" t="s">
        <v>59</v>
      </c>
      <c r="O9" s="10">
        <f>(1401)/M9</f>
        <v>46.7</v>
      </c>
      <c r="P9" s="10">
        <f t="shared" si="0"/>
        <v>27.700000000000003</v>
      </c>
      <c r="Q9" s="10">
        <f t="shared" si="1"/>
        <v>138.50000000000003</v>
      </c>
      <c r="R9" s="10"/>
      <c r="S9" s="10"/>
      <c r="T9" s="5"/>
    </row>
    <row r="10" spans="1:20" ht="30" customHeight="1" x14ac:dyDescent="0.25">
      <c r="A10" s="3" t="s">
        <v>6</v>
      </c>
      <c r="B10" s="4" t="s">
        <v>14</v>
      </c>
      <c r="C10" s="3" t="s">
        <v>15</v>
      </c>
      <c r="D10" s="3" t="s">
        <v>17</v>
      </c>
      <c r="E10" s="3" t="s">
        <v>18</v>
      </c>
      <c r="F10" s="3" t="s">
        <v>19</v>
      </c>
      <c r="G10" s="3" t="s">
        <v>18</v>
      </c>
      <c r="H10" s="3">
        <v>2.7</v>
      </c>
      <c r="I10" s="3" t="s">
        <v>23</v>
      </c>
      <c r="J10" s="3" t="s">
        <v>21</v>
      </c>
      <c r="K10" s="3" t="s">
        <v>25</v>
      </c>
      <c r="L10" s="5" t="s">
        <v>22</v>
      </c>
      <c r="M10" s="5">
        <v>12.5</v>
      </c>
      <c r="N10" s="5" t="s">
        <v>56</v>
      </c>
      <c r="O10" s="10">
        <f t="shared" ref="O10:O18" si="2">(1401*0.8)/M10</f>
        <v>89.664000000000001</v>
      </c>
      <c r="P10" s="10">
        <f t="shared" si="0"/>
        <v>70.664000000000001</v>
      </c>
      <c r="Q10" s="10">
        <f t="shared" si="1"/>
        <v>353.32</v>
      </c>
      <c r="R10" s="10"/>
      <c r="S10" s="10"/>
      <c r="T10" s="5"/>
    </row>
    <row r="11" spans="1:20" ht="30" customHeight="1" x14ac:dyDescent="0.25">
      <c r="A11" s="3" t="s">
        <v>7</v>
      </c>
      <c r="B11" s="4" t="s">
        <v>33</v>
      </c>
      <c r="C11" s="3" t="s">
        <v>32</v>
      </c>
      <c r="D11" s="3" t="s">
        <v>17</v>
      </c>
      <c r="E11" s="3" t="s">
        <v>18</v>
      </c>
      <c r="F11" s="3" t="s">
        <v>19</v>
      </c>
      <c r="G11" s="3" t="s">
        <v>18</v>
      </c>
      <c r="H11" s="3">
        <v>2.7</v>
      </c>
      <c r="I11" s="3" t="s">
        <v>23</v>
      </c>
      <c r="J11" s="3" t="s">
        <v>21</v>
      </c>
      <c r="K11" s="3" t="s">
        <v>25</v>
      </c>
      <c r="L11" s="5" t="s">
        <v>22</v>
      </c>
      <c r="M11" s="5">
        <v>29.5</v>
      </c>
      <c r="N11" s="5" t="s">
        <v>56</v>
      </c>
      <c r="O11" s="10">
        <f t="shared" si="2"/>
        <v>37.993220338983051</v>
      </c>
      <c r="P11" s="10">
        <f t="shared" si="0"/>
        <v>18.993220338983051</v>
      </c>
      <c r="Q11" s="10">
        <f t="shared" si="1"/>
        <v>94.966101694915253</v>
      </c>
      <c r="R11" s="10"/>
      <c r="S11" s="10"/>
      <c r="T11" s="5"/>
    </row>
    <row r="12" spans="1:20" ht="30" customHeight="1" x14ac:dyDescent="0.25">
      <c r="A12" s="3" t="s">
        <v>30</v>
      </c>
      <c r="B12" s="4" t="s">
        <v>34</v>
      </c>
      <c r="C12" s="3" t="s">
        <v>35</v>
      </c>
      <c r="D12" s="3" t="s">
        <v>17</v>
      </c>
      <c r="E12" s="3" t="s">
        <v>94</v>
      </c>
      <c r="F12" s="3" t="s">
        <v>45</v>
      </c>
      <c r="G12" s="3" t="s">
        <v>18</v>
      </c>
      <c r="H12" s="3">
        <v>3</v>
      </c>
      <c r="I12" s="3" t="s">
        <v>23</v>
      </c>
      <c r="J12" s="3" t="s">
        <v>22</v>
      </c>
      <c r="K12" s="3" t="s">
        <v>25</v>
      </c>
      <c r="L12" s="5" t="s">
        <v>22</v>
      </c>
      <c r="M12" s="5">
        <v>30</v>
      </c>
      <c r="N12" s="5" t="s">
        <v>59</v>
      </c>
      <c r="O12" s="10">
        <f>(1401)/M12</f>
        <v>46.7</v>
      </c>
      <c r="P12" s="10">
        <f t="shared" si="0"/>
        <v>27.700000000000003</v>
      </c>
      <c r="Q12" s="10">
        <f t="shared" si="1"/>
        <v>138.50000000000003</v>
      </c>
      <c r="R12" s="10"/>
      <c r="S12" s="10"/>
      <c r="T12" s="5"/>
    </row>
    <row r="13" spans="1:20" ht="30" customHeight="1" x14ac:dyDescent="0.25">
      <c r="A13" s="3" t="s">
        <v>8</v>
      </c>
      <c r="B13" s="4" t="s">
        <v>37</v>
      </c>
      <c r="C13" s="3" t="s">
        <v>36</v>
      </c>
      <c r="D13" s="3" t="s">
        <v>44</v>
      </c>
      <c r="E13" s="3" t="s">
        <v>18</v>
      </c>
      <c r="F13" s="3" t="s">
        <v>45</v>
      </c>
      <c r="G13" s="3" t="s">
        <v>18</v>
      </c>
      <c r="H13" s="3">
        <v>3</v>
      </c>
      <c r="I13" s="3" t="s">
        <v>23</v>
      </c>
      <c r="J13" s="3" t="s">
        <v>21</v>
      </c>
      <c r="K13" s="3" t="s">
        <v>25</v>
      </c>
      <c r="L13" s="5" t="s">
        <v>22</v>
      </c>
      <c r="M13" s="5">
        <v>30</v>
      </c>
      <c r="N13" s="5" t="s">
        <v>59</v>
      </c>
      <c r="O13" s="10">
        <f t="shared" ref="O13:O16" si="3">(1401)/M13</f>
        <v>46.7</v>
      </c>
      <c r="P13" s="10">
        <f t="shared" si="0"/>
        <v>27.700000000000003</v>
      </c>
      <c r="Q13" s="10">
        <f t="shared" si="1"/>
        <v>138.50000000000003</v>
      </c>
      <c r="R13" s="10"/>
      <c r="S13" s="10"/>
      <c r="T13" s="5"/>
    </row>
    <row r="14" spans="1:20" ht="30" customHeight="1" x14ac:dyDescent="0.25">
      <c r="A14" s="3" t="s">
        <v>9</v>
      </c>
      <c r="B14" s="4" t="s">
        <v>34</v>
      </c>
      <c r="C14" s="3" t="s">
        <v>39</v>
      </c>
      <c r="D14" s="3" t="s">
        <v>17</v>
      </c>
      <c r="E14" s="3" t="s">
        <v>94</v>
      </c>
      <c r="F14" s="3" t="s">
        <v>45</v>
      </c>
      <c r="G14" s="3" t="s">
        <v>48</v>
      </c>
      <c r="H14" s="3">
        <v>4</v>
      </c>
      <c r="I14" s="3" t="s">
        <v>23</v>
      </c>
      <c r="J14" s="3" t="s">
        <v>22</v>
      </c>
      <c r="K14" s="3" t="s">
        <v>25</v>
      </c>
      <c r="L14" s="5" t="s">
        <v>52</v>
      </c>
      <c r="M14" s="5">
        <v>47</v>
      </c>
      <c r="N14" s="5" t="s">
        <v>59</v>
      </c>
      <c r="O14" s="10">
        <f t="shared" si="3"/>
        <v>29.808510638297872</v>
      </c>
      <c r="P14" s="10">
        <f t="shared" si="0"/>
        <v>10.808510638297872</v>
      </c>
      <c r="Q14" s="10">
        <f t="shared" si="1"/>
        <v>54.042553191489361</v>
      </c>
      <c r="R14" s="10"/>
      <c r="S14" s="10"/>
      <c r="T14" s="5"/>
    </row>
    <row r="15" spans="1:20" ht="30" customHeight="1" x14ac:dyDescent="0.25">
      <c r="A15" s="3" t="s">
        <v>10</v>
      </c>
      <c r="B15" s="4" t="s">
        <v>34</v>
      </c>
      <c r="C15" s="3" t="s">
        <v>51</v>
      </c>
      <c r="D15" s="3" t="s">
        <v>17</v>
      </c>
      <c r="E15" s="3" t="s">
        <v>94</v>
      </c>
      <c r="F15" s="3" t="s">
        <v>46</v>
      </c>
      <c r="G15" s="3" t="s">
        <v>48</v>
      </c>
      <c r="H15" s="3">
        <v>4</v>
      </c>
      <c r="I15" s="3" t="s">
        <v>50</v>
      </c>
      <c r="J15" s="3" t="s">
        <v>22</v>
      </c>
      <c r="K15" s="3" t="s">
        <v>25</v>
      </c>
      <c r="L15" s="5" t="s">
        <v>52</v>
      </c>
      <c r="M15" s="5">
        <v>47</v>
      </c>
      <c r="N15" s="5" t="s">
        <v>59</v>
      </c>
      <c r="O15" s="10">
        <f t="shared" si="3"/>
        <v>29.808510638297872</v>
      </c>
      <c r="P15" s="10">
        <f t="shared" si="0"/>
        <v>10.808510638297872</v>
      </c>
      <c r="Q15" s="10">
        <f t="shared" si="1"/>
        <v>54.042553191489361</v>
      </c>
      <c r="R15" s="10"/>
      <c r="S15" s="10"/>
      <c r="T15" s="5"/>
    </row>
    <row r="16" spans="1:20" ht="30" customHeight="1" x14ac:dyDescent="0.25">
      <c r="A16" s="3" t="s">
        <v>11</v>
      </c>
      <c r="B16" s="4" t="s">
        <v>34</v>
      </c>
      <c r="C16" s="3" t="s">
        <v>40</v>
      </c>
      <c r="D16" s="3" t="s">
        <v>17</v>
      </c>
      <c r="E16" s="3" t="s">
        <v>94</v>
      </c>
      <c r="F16" s="3" t="s">
        <v>46</v>
      </c>
      <c r="G16" s="3" t="s">
        <v>48</v>
      </c>
      <c r="H16" s="3">
        <v>4</v>
      </c>
      <c r="I16" s="3" t="s">
        <v>50</v>
      </c>
      <c r="J16" s="3" t="s">
        <v>22</v>
      </c>
      <c r="K16" s="3" t="s">
        <v>25</v>
      </c>
      <c r="L16" s="5" t="s">
        <v>52</v>
      </c>
      <c r="M16" s="5">
        <v>47</v>
      </c>
      <c r="N16" s="5" t="s">
        <v>59</v>
      </c>
      <c r="O16" s="10">
        <f t="shared" si="3"/>
        <v>29.808510638297872</v>
      </c>
      <c r="P16" s="10">
        <f t="shared" si="0"/>
        <v>10.808510638297872</v>
      </c>
      <c r="Q16" s="10">
        <f t="shared" si="1"/>
        <v>54.042553191489361</v>
      </c>
      <c r="R16" s="10"/>
      <c r="S16" s="10"/>
      <c r="T16" s="5"/>
    </row>
    <row r="17" spans="1:20" ht="30" customHeight="1" x14ac:dyDescent="0.25">
      <c r="A17" s="3" t="s">
        <v>12</v>
      </c>
      <c r="B17" s="4" t="s">
        <v>33</v>
      </c>
      <c r="C17" s="3" t="s">
        <v>15</v>
      </c>
      <c r="D17" s="3" t="s">
        <v>17</v>
      </c>
      <c r="E17" s="3" t="s">
        <v>18</v>
      </c>
      <c r="F17" s="3" t="s">
        <v>19</v>
      </c>
      <c r="G17" s="3" t="s">
        <v>18</v>
      </c>
      <c r="H17" s="3">
        <v>2.7</v>
      </c>
      <c r="I17" s="3" t="s">
        <v>23</v>
      </c>
      <c r="J17" s="3" t="s">
        <v>21</v>
      </c>
      <c r="K17" s="3" t="s">
        <v>25</v>
      </c>
      <c r="L17" s="5" t="s">
        <v>22</v>
      </c>
      <c r="M17" s="5">
        <v>12</v>
      </c>
      <c r="N17" s="5" t="s">
        <v>56</v>
      </c>
      <c r="O17" s="10">
        <f t="shared" si="2"/>
        <v>93.399999999999991</v>
      </c>
      <c r="P17" s="10">
        <f t="shared" si="0"/>
        <v>74.399999999999991</v>
      </c>
      <c r="Q17" s="10">
        <f t="shared" si="1"/>
        <v>372</v>
      </c>
      <c r="R17" s="10"/>
      <c r="S17" s="10"/>
      <c r="T17" s="5"/>
    </row>
    <row r="18" spans="1:20" ht="30" customHeight="1" x14ac:dyDescent="0.25">
      <c r="A18" s="3" t="s">
        <v>41</v>
      </c>
      <c r="B18" s="4" t="s">
        <v>42</v>
      </c>
      <c r="C18" s="3" t="s">
        <v>43</v>
      </c>
      <c r="D18" s="3" t="s">
        <v>17</v>
      </c>
      <c r="E18" s="3" t="s">
        <v>18</v>
      </c>
      <c r="F18" s="3" t="s">
        <v>45</v>
      </c>
      <c r="G18" s="3" t="s">
        <v>18</v>
      </c>
      <c r="H18" s="3">
        <v>3</v>
      </c>
      <c r="I18" s="3" t="s">
        <v>50</v>
      </c>
      <c r="J18" s="3" t="s">
        <v>22</v>
      </c>
      <c r="K18" s="3" t="s">
        <v>25</v>
      </c>
      <c r="L18" s="5" t="s">
        <v>22</v>
      </c>
      <c r="M18" s="5">
        <v>50</v>
      </c>
      <c r="N18" s="5" t="s">
        <v>56</v>
      </c>
      <c r="O18" s="10">
        <f t="shared" si="2"/>
        <v>22.416</v>
      </c>
      <c r="P18" s="10">
        <f t="shared" si="0"/>
        <v>3.4160000000000004</v>
      </c>
      <c r="Q18" s="10">
        <f t="shared" si="1"/>
        <v>17.080000000000002</v>
      </c>
      <c r="R18" s="10"/>
      <c r="S18" s="10"/>
      <c r="T18" s="5"/>
    </row>
    <row r="19" spans="1:20" ht="30" customHeight="1" x14ac:dyDescent="0.25">
      <c r="A19" s="3" t="s">
        <v>60</v>
      </c>
      <c r="B19" s="3" t="s">
        <v>61</v>
      </c>
      <c r="C19" s="3" t="s">
        <v>15</v>
      </c>
      <c r="D19" s="3" t="s">
        <v>62</v>
      </c>
      <c r="E19" s="3" t="s">
        <v>22</v>
      </c>
      <c r="F19" s="3" t="s">
        <v>45</v>
      </c>
      <c r="G19" s="3" t="s">
        <v>48</v>
      </c>
      <c r="H19" s="3">
        <v>5</v>
      </c>
      <c r="I19" s="3" t="s">
        <v>23</v>
      </c>
      <c r="J19" s="3" t="s">
        <v>22</v>
      </c>
      <c r="K19" s="3" t="s">
        <v>63</v>
      </c>
      <c r="L19" s="3" t="s">
        <v>52</v>
      </c>
      <c r="M19" s="3">
        <v>300</v>
      </c>
      <c r="N19" s="3" t="s">
        <v>59</v>
      </c>
      <c r="O19" s="13">
        <f>1401/M19</f>
        <v>4.67</v>
      </c>
      <c r="P19" s="10">
        <f t="shared" si="0"/>
        <v>-14.33</v>
      </c>
      <c r="Q19" s="10">
        <f t="shared" si="1"/>
        <v>-71.650000000000006</v>
      </c>
      <c r="R19" s="10"/>
      <c r="S19" s="10"/>
      <c r="T19" s="3" t="s">
        <v>64</v>
      </c>
    </row>
    <row r="20" spans="1:20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N20" s="14" t="s">
        <v>69</v>
      </c>
      <c r="O20" s="15">
        <f>(SUM(O7:O19))/13</f>
        <v>43.449391199016155</v>
      </c>
      <c r="P20" s="15">
        <f>(SUM(P7:P19))/13</f>
        <v>24.449391199016151</v>
      </c>
      <c r="Q20" s="10">
        <f t="shared" si="1"/>
        <v>122.24695599508075</v>
      </c>
      <c r="R20" s="20"/>
      <c r="S20" s="20"/>
    </row>
    <row r="21" spans="1:20" ht="30" x14ac:dyDescent="0.25">
      <c r="A21" s="6" t="s">
        <v>72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20" ht="15.75" customHeight="1" x14ac:dyDescent="0.3">
      <c r="A22" s="16">
        <v>1</v>
      </c>
      <c r="B22" s="36" t="s">
        <v>73</v>
      </c>
      <c r="C22" s="37"/>
      <c r="D22" s="17"/>
      <c r="E22" s="1"/>
      <c r="F22" s="1"/>
      <c r="G22" s="1"/>
      <c r="H22" s="1"/>
      <c r="I22" s="1"/>
      <c r="J22" s="1"/>
      <c r="K22" s="1"/>
    </row>
    <row r="23" spans="1:20" ht="15.75" customHeight="1" x14ac:dyDescent="0.3">
      <c r="A23" s="16">
        <v>2</v>
      </c>
      <c r="B23" s="37" t="s">
        <v>55</v>
      </c>
      <c r="C23" s="37"/>
      <c r="D23" s="37"/>
      <c r="E23" s="1"/>
      <c r="F23" s="1"/>
      <c r="G23" s="1"/>
      <c r="H23" s="1"/>
      <c r="I23" s="1"/>
      <c r="J23" s="1"/>
      <c r="K23" s="1"/>
    </row>
    <row r="24" spans="1:20" ht="15" customHeight="1" x14ac:dyDescent="0.3">
      <c r="A24" s="16">
        <v>3</v>
      </c>
      <c r="B24" s="19" t="s">
        <v>75</v>
      </c>
      <c r="C24" s="16"/>
      <c r="D24" s="16"/>
      <c r="E24" s="1"/>
      <c r="F24" s="1"/>
      <c r="G24" s="1"/>
      <c r="H24" s="1"/>
      <c r="I24" s="1"/>
      <c r="J24" s="1"/>
      <c r="K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20" ht="63" x14ac:dyDescent="0.3">
      <c r="A26" s="21" t="s">
        <v>89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20" ht="15.75" x14ac:dyDescent="0.3">
      <c r="A27" s="19"/>
      <c r="B27" s="21"/>
      <c r="C27" s="19"/>
      <c r="D27" s="21"/>
      <c r="E27" s="21"/>
      <c r="F27" s="21"/>
      <c r="G27" s="21"/>
      <c r="H27" s="21"/>
      <c r="I27" s="21"/>
      <c r="J27" s="21"/>
      <c r="K27" s="21"/>
    </row>
    <row r="28" spans="1:20" ht="47.25" x14ac:dyDescent="0.3">
      <c r="A28" s="19"/>
      <c r="B28" s="22" t="s">
        <v>81</v>
      </c>
      <c r="C28" s="22" t="s">
        <v>76</v>
      </c>
      <c r="D28" s="22" t="s">
        <v>77</v>
      </c>
      <c r="E28" s="22"/>
      <c r="F28" s="22"/>
      <c r="G28" s="23" t="s">
        <v>90</v>
      </c>
      <c r="H28" s="19"/>
      <c r="I28" s="19"/>
      <c r="J28" s="19"/>
      <c r="K28" s="19"/>
    </row>
    <row r="29" spans="1:20" ht="15.75" x14ac:dyDescent="0.3">
      <c r="A29" s="19"/>
      <c r="B29" s="23" t="s">
        <v>80</v>
      </c>
      <c r="C29" s="22" t="s">
        <v>79</v>
      </c>
      <c r="D29" s="27" t="s">
        <v>78</v>
      </c>
      <c r="E29" s="27"/>
      <c r="F29" s="27"/>
      <c r="G29" s="22">
        <v>36</v>
      </c>
      <c r="H29" s="19"/>
      <c r="I29" s="19"/>
      <c r="J29" s="19"/>
      <c r="K29" s="19"/>
    </row>
    <row r="30" spans="1:20" ht="15.75" x14ac:dyDescent="0.3">
      <c r="A30" s="19"/>
      <c r="B30" s="22" t="s">
        <v>83</v>
      </c>
      <c r="C30" s="23" t="s">
        <v>84</v>
      </c>
      <c r="D30" s="27" t="s">
        <v>85</v>
      </c>
      <c r="E30" s="27"/>
      <c r="F30" s="27"/>
      <c r="G30" s="22">
        <v>77</v>
      </c>
      <c r="H30" s="19"/>
      <c r="I30" s="19"/>
      <c r="J30" s="19"/>
      <c r="K30" s="19"/>
    </row>
    <row r="31" spans="1:20" ht="15.75" x14ac:dyDescent="0.3">
      <c r="A31" s="25"/>
      <c r="B31" s="23" t="s">
        <v>82</v>
      </c>
      <c r="C31" s="22" t="s">
        <v>86</v>
      </c>
      <c r="D31" s="24" t="s">
        <v>87</v>
      </c>
      <c r="E31" s="22"/>
      <c r="F31" s="22"/>
      <c r="G31" s="26" t="s">
        <v>91</v>
      </c>
      <c r="H31" s="19"/>
      <c r="I31" s="19"/>
      <c r="J31" s="19"/>
      <c r="K31" s="19"/>
    </row>
    <row r="32" spans="1:20" ht="15.75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 x14ac:dyDescent="0.3">
      <c r="A33" s="25" t="s">
        <v>88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x14ac:dyDescent="0.3">
      <c r="A34" s="19">
        <v>1</v>
      </c>
      <c r="B34" s="31" t="s">
        <v>93</v>
      </c>
      <c r="C34" s="32"/>
      <c r="D34" s="32"/>
      <c r="E34" s="32"/>
      <c r="F34" s="32"/>
      <c r="G34" s="33"/>
      <c r="H34" s="19"/>
      <c r="I34" s="19"/>
      <c r="J34" s="19"/>
      <c r="K34" s="19"/>
    </row>
    <row r="35" spans="1:11" ht="37.5" customHeight="1" x14ac:dyDescent="0.3">
      <c r="A35" s="19">
        <v>2</v>
      </c>
      <c r="B35" s="28" t="s">
        <v>92</v>
      </c>
      <c r="C35" s="29"/>
      <c r="D35" s="29"/>
      <c r="E35" s="29"/>
      <c r="F35" s="29"/>
      <c r="G35" s="30"/>
      <c r="H35" s="19"/>
      <c r="I35" s="19"/>
      <c r="J35" s="19"/>
      <c r="K35" s="19"/>
    </row>
  </sheetData>
  <mergeCells count="7">
    <mergeCell ref="D30:F30"/>
    <mergeCell ref="B35:G35"/>
    <mergeCell ref="B34:G34"/>
    <mergeCell ref="E5:K5"/>
    <mergeCell ref="B22:C22"/>
    <mergeCell ref="B23:D23"/>
    <mergeCell ref="D29:F29"/>
  </mergeCells>
  <pageMargins left="0.7" right="0.7" top="0.75" bottom="0.75" header="0.3" footer="0.3"/>
  <pageSetup paperSize="271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71F425249F0458211CD355CA60B83" ma:contentTypeVersion="17" ma:contentTypeDescription="Create a new document." ma:contentTypeScope="" ma:versionID="4ebe2f9ab2b8db103237628d87643cae">
  <xsd:schema xmlns:xsd="http://www.w3.org/2001/XMLSchema" xmlns:xs="http://www.w3.org/2001/XMLSchema" xmlns:p="http://schemas.microsoft.com/office/2006/metadata/properties" xmlns:ns2="416f4eca-ef65-47c0-bfb8-42a7bfab8e2b" xmlns:ns3="07d52922-9b65-4aa1-bf6e-9cecd433946a" targetNamespace="http://schemas.microsoft.com/office/2006/metadata/properties" ma:root="true" ma:fieldsID="b86da3dfd9fd9269bbf54ef6c88666b8" ns2:_="" ns3:_="">
    <xsd:import namespace="416f4eca-ef65-47c0-bfb8-42a7bfab8e2b"/>
    <xsd:import namespace="07d52922-9b65-4aa1-bf6e-9cecd4339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f4eca-ef65-47c0-bfb8-42a7bfab8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6e4c12-83eb-40a6-9eff-0e9171093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52922-9b65-4aa1-bf6e-9cecd4339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d6d541-98f0-4b39-8e9c-b9516c5cca13}" ma:internalName="TaxCatchAll" ma:showField="CatchAllData" ma:web="07d52922-9b65-4aa1-bf6e-9cecd43394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d52922-9b65-4aa1-bf6e-9cecd433946a" xsi:nil="true"/>
    <lcf76f155ced4ddcb4097134ff3c332f xmlns="416f4eca-ef65-47c0-bfb8-42a7bfab8e2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12C65B-6A27-4768-9C42-5C3C2FA08630}"/>
</file>

<file path=customXml/itemProps2.xml><?xml version="1.0" encoding="utf-8"?>
<ds:datastoreItem xmlns:ds="http://schemas.openxmlformats.org/officeDocument/2006/customXml" ds:itemID="{5B24B4BF-0A5A-49A1-8D9F-EE2343EE44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BC26B-9E4D-4175-B092-BAC2D0071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Sweeney</dc:creator>
  <cp:lastModifiedBy>Richard Kalmar</cp:lastModifiedBy>
  <cp:lastPrinted>2023-07-13T13:34:38Z</cp:lastPrinted>
  <dcterms:created xsi:type="dcterms:W3CDTF">2023-07-13T13:23:14Z</dcterms:created>
  <dcterms:modified xsi:type="dcterms:W3CDTF">2023-10-10T09:07:00Z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0x010100F9471F425249F0458211CD355CA60B83</vt:lpwstr>
  </property>
</Properties>
</file>