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ff01vca000\Home\ssellars\My Documents\"/>
    </mc:Choice>
  </mc:AlternateContent>
  <bookViews>
    <workbookView xWindow="0" yWindow="0" windowWidth="19200" windowHeight="11415"/>
  </bookViews>
  <sheets>
    <sheet name="Pub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8" i="2" l="1"/>
  <c r="H78" i="2" s="1"/>
  <c r="I78" i="2" s="1"/>
  <c r="G78" i="2"/>
  <c r="E78" i="2"/>
  <c r="L77" i="2"/>
  <c r="H77" i="2"/>
  <c r="I77" i="2" s="1"/>
  <c r="G77" i="2"/>
  <c r="E77" i="2"/>
  <c r="L76" i="2"/>
  <c r="H76" i="2"/>
  <c r="I76" i="2" s="1"/>
  <c r="G76" i="2"/>
  <c r="E76" i="2"/>
  <c r="L75" i="2"/>
  <c r="H75" i="2" s="1"/>
  <c r="I75" i="2" s="1"/>
  <c r="G75" i="2"/>
  <c r="E75" i="2"/>
  <c r="L74" i="2"/>
  <c r="H74" i="2" s="1"/>
  <c r="I74" i="2" s="1"/>
  <c r="G74" i="2"/>
  <c r="E74" i="2"/>
  <c r="L73" i="2"/>
  <c r="H73" i="2" s="1"/>
  <c r="I73" i="2" s="1"/>
  <c r="G73" i="2"/>
  <c r="E73" i="2"/>
  <c r="L72" i="2"/>
  <c r="I72" i="2"/>
  <c r="H72" i="2"/>
  <c r="G72" i="2"/>
  <c r="E72" i="2"/>
  <c r="L71" i="2"/>
  <c r="H71" i="2"/>
  <c r="I71" i="2" s="1"/>
  <c r="G71" i="2"/>
  <c r="E71" i="2"/>
  <c r="L70" i="2"/>
  <c r="H70" i="2" s="1"/>
  <c r="I70" i="2" s="1"/>
  <c r="G70" i="2"/>
  <c r="E70" i="2"/>
  <c r="L69" i="2"/>
  <c r="H69" i="2"/>
  <c r="I69" i="2" s="1"/>
  <c r="G69" i="2"/>
  <c r="E69" i="2"/>
  <c r="L68" i="2"/>
  <c r="H68" i="2"/>
  <c r="I68" i="2" s="1"/>
  <c r="G68" i="2"/>
  <c r="E68" i="2"/>
  <c r="L67" i="2"/>
  <c r="H67" i="2" s="1"/>
  <c r="I67" i="2" s="1"/>
  <c r="G67" i="2"/>
  <c r="E67" i="2"/>
  <c r="L66" i="2"/>
  <c r="H66" i="2" s="1"/>
  <c r="I66" i="2" s="1"/>
  <c r="G66" i="2"/>
  <c r="E66" i="2"/>
  <c r="L65" i="2"/>
  <c r="H65" i="2" s="1"/>
  <c r="I65" i="2" s="1"/>
  <c r="G65" i="2"/>
  <c r="E65" i="2"/>
  <c r="L64" i="2"/>
  <c r="I64" i="2"/>
  <c r="H64" i="2"/>
  <c r="G64" i="2"/>
  <c r="E64" i="2"/>
  <c r="L63" i="2"/>
  <c r="H63" i="2"/>
  <c r="I63" i="2" s="1"/>
  <c r="G63" i="2"/>
  <c r="E63" i="2"/>
  <c r="L62" i="2"/>
  <c r="H62" i="2" s="1"/>
  <c r="I62" i="2" s="1"/>
  <c r="G62" i="2"/>
  <c r="E62" i="2"/>
  <c r="L61" i="2"/>
  <c r="H61" i="2"/>
  <c r="I61" i="2" s="1"/>
  <c r="G61" i="2"/>
  <c r="E61" i="2"/>
  <c r="L60" i="2"/>
  <c r="H60" i="2"/>
  <c r="I60" i="2" s="1"/>
  <c r="G60" i="2"/>
  <c r="E60" i="2"/>
  <c r="L59" i="2"/>
  <c r="H59" i="2" s="1"/>
  <c r="I59" i="2" s="1"/>
  <c r="G59" i="2"/>
  <c r="E59" i="2"/>
  <c r="L58" i="2"/>
  <c r="H58" i="2" s="1"/>
  <c r="I58" i="2" s="1"/>
  <c r="G58" i="2"/>
  <c r="E58" i="2"/>
  <c r="L57" i="2"/>
  <c r="H57" i="2" s="1"/>
  <c r="I57" i="2" s="1"/>
  <c r="G57" i="2"/>
  <c r="E57" i="2"/>
  <c r="L56" i="2"/>
  <c r="I56" i="2"/>
  <c r="H56" i="2"/>
  <c r="G56" i="2"/>
  <c r="E56" i="2"/>
  <c r="L55" i="2"/>
  <c r="H55" i="2"/>
  <c r="I55" i="2" s="1"/>
  <c r="G55" i="2"/>
  <c r="E55" i="2"/>
  <c r="L54" i="2"/>
  <c r="H54" i="2" s="1"/>
  <c r="I54" i="2" s="1"/>
  <c r="G54" i="2"/>
  <c r="E54" i="2"/>
  <c r="L53" i="2"/>
  <c r="H53" i="2"/>
  <c r="I53" i="2" s="1"/>
  <c r="G53" i="2"/>
  <c r="E53" i="2"/>
  <c r="L52" i="2"/>
  <c r="H52" i="2"/>
  <c r="I52" i="2" s="1"/>
  <c r="G52" i="2"/>
  <c r="E52" i="2"/>
  <c r="L51" i="2"/>
  <c r="H51" i="2" s="1"/>
  <c r="I51" i="2" s="1"/>
  <c r="G51" i="2"/>
  <c r="E51" i="2"/>
  <c r="L50" i="2"/>
  <c r="H50" i="2" s="1"/>
  <c r="I50" i="2" s="1"/>
  <c r="G50" i="2"/>
  <c r="E50" i="2"/>
  <c r="L49" i="2"/>
  <c r="H49" i="2" s="1"/>
  <c r="I49" i="2" s="1"/>
  <c r="G49" i="2"/>
  <c r="E49" i="2"/>
  <c r="L48" i="2"/>
  <c r="I48" i="2"/>
  <c r="H48" i="2"/>
  <c r="G48" i="2"/>
  <c r="E48" i="2"/>
  <c r="L47" i="2"/>
  <c r="H47" i="2"/>
  <c r="I47" i="2" s="1"/>
  <c r="G47" i="2"/>
  <c r="E47" i="2"/>
  <c r="L46" i="2"/>
  <c r="H46" i="2" s="1"/>
  <c r="I46" i="2" s="1"/>
  <c r="G46" i="2"/>
  <c r="E46" i="2"/>
  <c r="L45" i="2"/>
  <c r="H45" i="2"/>
  <c r="I45" i="2" s="1"/>
  <c r="G45" i="2"/>
  <c r="E45" i="2"/>
  <c r="L44" i="2"/>
  <c r="H44" i="2"/>
  <c r="I44" i="2" s="1"/>
  <c r="G44" i="2"/>
  <c r="E44" i="2"/>
  <c r="L43" i="2"/>
  <c r="H43" i="2" s="1"/>
  <c r="I43" i="2" s="1"/>
  <c r="G43" i="2"/>
  <c r="E43" i="2"/>
  <c r="L42" i="2"/>
  <c r="H42" i="2" s="1"/>
  <c r="I42" i="2" s="1"/>
  <c r="G42" i="2"/>
  <c r="E42" i="2"/>
  <c r="L41" i="2"/>
  <c r="H41" i="2" s="1"/>
  <c r="I41" i="2" s="1"/>
  <c r="G41" i="2"/>
  <c r="E41" i="2"/>
  <c r="L40" i="2"/>
  <c r="I40" i="2"/>
  <c r="H40" i="2"/>
  <c r="G40" i="2"/>
  <c r="E40" i="2"/>
  <c r="L39" i="2"/>
  <c r="H39" i="2"/>
  <c r="I39" i="2" s="1"/>
  <c r="G39" i="2"/>
  <c r="E39" i="2"/>
  <c r="L38" i="2"/>
  <c r="H38" i="2" s="1"/>
  <c r="I38" i="2" s="1"/>
  <c r="G38" i="2"/>
  <c r="E38" i="2"/>
  <c r="L37" i="2"/>
  <c r="H37" i="2"/>
  <c r="I37" i="2" s="1"/>
  <c r="G37" i="2"/>
  <c r="E37" i="2"/>
  <c r="L36" i="2"/>
  <c r="H36" i="2"/>
  <c r="I36" i="2" s="1"/>
  <c r="G36" i="2"/>
  <c r="E36" i="2"/>
  <c r="L35" i="2"/>
  <c r="H35" i="2" s="1"/>
  <c r="I35" i="2" s="1"/>
  <c r="G35" i="2"/>
  <c r="E35" i="2"/>
  <c r="L34" i="2"/>
  <c r="H34" i="2" s="1"/>
  <c r="I34" i="2" s="1"/>
  <c r="G34" i="2"/>
  <c r="E34" i="2"/>
  <c r="L33" i="2"/>
  <c r="H33" i="2" s="1"/>
  <c r="I33" i="2" s="1"/>
  <c r="G33" i="2"/>
  <c r="E33" i="2"/>
  <c r="L32" i="2"/>
  <c r="I32" i="2"/>
  <c r="H32" i="2"/>
  <c r="G32" i="2"/>
  <c r="E32" i="2"/>
  <c r="L31" i="2"/>
  <c r="H31" i="2"/>
  <c r="I31" i="2" s="1"/>
  <c r="G31" i="2"/>
  <c r="E31" i="2"/>
  <c r="L30" i="2"/>
  <c r="H30" i="2" s="1"/>
  <c r="I30" i="2" s="1"/>
  <c r="G30" i="2"/>
  <c r="E30" i="2"/>
  <c r="L29" i="2"/>
  <c r="H29" i="2"/>
  <c r="I29" i="2" s="1"/>
  <c r="G29" i="2"/>
  <c r="E29" i="2"/>
  <c r="L28" i="2"/>
  <c r="H28" i="2"/>
  <c r="I28" i="2" s="1"/>
  <c r="G28" i="2"/>
  <c r="E28" i="2"/>
  <c r="L27" i="2"/>
  <c r="H27" i="2" s="1"/>
  <c r="I27" i="2" s="1"/>
  <c r="G27" i="2"/>
  <c r="E27" i="2"/>
  <c r="L26" i="2"/>
  <c r="H26" i="2" s="1"/>
  <c r="I26" i="2" s="1"/>
  <c r="G26" i="2"/>
  <c r="E26" i="2"/>
  <c r="L25" i="2"/>
  <c r="H25" i="2" s="1"/>
  <c r="I25" i="2" s="1"/>
  <c r="G25" i="2"/>
  <c r="E25" i="2"/>
  <c r="L24" i="2"/>
  <c r="I24" i="2"/>
  <c r="H24" i="2"/>
  <c r="G24" i="2"/>
  <c r="E24" i="2"/>
  <c r="L23" i="2"/>
  <c r="I23" i="2"/>
  <c r="H23" i="2"/>
  <c r="G23" i="2"/>
  <c r="E23" i="2"/>
  <c r="L22" i="2"/>
  <c r="H22" i="2" s="1"/>
  <c r="I22" i="2" s="1"/>
  <c r="G22" i="2"/>
  <c r="E22" i="2"/>
  <c r="L21" i="2"/>
  <c r="H21" i="2"/>
  <c r="I21" i="2" s="1"/>
  <c r="G21" i="2"/>
  <c r="E21" i="2"/>
  <c r="L20" i="2"/>
  <c r="H20" i="2"/>
  <c r="I20" i="2" s="1"/>
  <c r="G20" i="2"/>
  <c r="E20" i="2"/>
  <c r="L19" i="2"/>
  <c r="H19" i="2" s="1"/>
  <c r="I19" i="2" s="1"/>
  <c r="G19" i="2"/>
  <c r="E19" i="2"/>
  <c r="L18" i="2"/>
  <c r="H18" i="2" s="1"/>
  <c r="I18" i="2" s="1"/>
  <c r="G18" i="2"/>
  <c r="E18" i="2"/>
  <c r="L17" i="2"/>
  <c r="H17" i="2" s="1"/>
  <c r="I17" i="2" s="1"/>
  <c r="G17" i="2"/>
  <c r="E17" i="2"/>
  <c r="L16" i="2"/>
  <c r="I16" i="2"/>
  <c r="H16" i="2"/>
  <c r="G16" i="2"/>
  <c r="E16" i="2"/>
  <c r="L15" i="2"/>
  <c r="I15" i="2"/>
  <c r="H15" i="2"/>
  <c r="G15" i="2"/>
  <c r="E15" i="2"/>
  <c r="L14" i="2"/>
  <c r="H14" i="2" s="1"/>
  <c r="I14" i="2" s="1"/>
  <c r="G14" i="2"/>
  <c r="E14" i="2"/>
  <c r="L13" i="2"/>
  <c r="H13" i="2"/>
  <c r="I13" i="2" s="1"/>
  <c r="G13" i="2"/>
  <c r="E13" i="2"/>
  <c r="L12" i="2"/>
  <c r="H12" i="2"/>
  <c r="I12" i="2" s="1"/>
  <c r="G12" i="2"/>
  <c r="E12" i="2"/>
  <c r="L11" i="2"/>
  <c r="H11" i="2" s="1"/>
  <c r="I11" i="2" s="1"/>
  <c r="G11" i="2"/>
  <c r="E11" i="2"/>
</calcChain>
</file>

<file path=xl/sharedStrings.xml><?xml version="1.0" encoding="utf-8"?>
<sst xmlns="http://schemas.openxmlformats.org/spreadsheetml/2006/main" count="94" uniqueCount="55">
  <si>
    <t>Note: These statistics do include units that are vacant awaiting demolition but not hostels.</t>
  </si>
  <si>
    <t>Number of Dwellings</t>
  </si>
  <si>
    <t>According to Gov't guidelines no Valuation Band should contain less than 10 properties</t>
  </si>
  <si>
    <t>Postal Sector</t>
  </si>
  <si>
    <t>According to Gov't guidelines no Postal Sector should contain less than 2,500 properties</t>
  </si>
  <si>
    <t>Valuation Band Range</t>
  </si>
  <si>
    <t>Dwellings Value</t>
  </si>
  <si>
    <t>Tenure Status</t>
  </si>
  <si>
    <t>Total number social housing dwellings</t>
  </si>
  <si>
    <t>EUV-SH
Values</t>
  </si>
  <si>
    <t>Market
Values</t>
  </si>
  <si>
    <t>% occupied dwellings</t>
  </si>
  <si>
    <t>% vacant dwellings</t>
  </si>
  <si>
    <t>Occupied</t>
  </si>
  <si>
    <t>Vacant</t>
  </si>
  <si>
    <t>Total</t>
  </si>
  <si>
    <t>Average</t>
  </si>
  <si>
    <t>SE14, SE15</t>
  </si>
  <si>
    <t>£170,000 - £219,999</t>
  </si>
  <si>
    <t>£220,000 - £239,999</t>
  </si>
  <si>
    <t>£240,000 - £259,999</t>
  </si>
  <si>
    <t>£260,000 - £279,999</t>
  </si>
  <si>
    <t>£280,000 - £299,999</t>
  </si>
  <si>
    <t>£300,000 - £349,999</t>
  </si>
  <si>
    <t>£350,000 - £399,999</t>
  </si>
  <si>
    <t>£400,000 - £499,999</t>
  </si>
  <si>
    <t>£500,000 - £599,999</t>
  </si>
  <si>
    <t>£600,000 - £699,999</t>
  </si>
  <si>
    <t>£700,000 - £799,999</t>
  </si>
  <si>
    <t>£800,000 - £1,099,999</t>
  </si>
  <si>
    <t>SE14, SE15 Total</t>
  </si>
  <si>
    <t>SE23, SE26</t>
  </si>
  <si>
    <t>£160,000 - £179,999</t>
  </si>
  <si>
    <t>£400,000 - £449,999</t>
  </si>
  <si>
    <t>£450,000 - £499,999</t>
  </si>
  <si>
    <t>SE23, SE26 Total</t>
  </si>
  <si>
    <t>SE3, SE4, SE10, SE12</t>
  </si>
  <si>
    <t>£800,000 - £899,999</t>
  </si>
  <si>
    <t>SE3, SE4, SE10, SE12 Total</t>
  </si>
  <si>
    <t>SE6, SE13</t>
  </si>
  <si>
    <t>£120,000 - £159,999</t>
  </si>
  <si>
    <t>£180,000 - £199,999</t>
  </si>
  <si>
    <t>£200,000 - £219,999</t>
  </si>
  <si>
    <t>£260,000 - £299,999</t>
  </si>
  <si>
    <t>SE6, SE13 Total</t>
  </si>
  <si>
    <t>SE8</t>
  </si>
  <si>
    <t>£400,000 - £599,999</t>
  </si>
  <si>
    <t>SE8 Total</t>
  </si>
  <si>
    <t>Grand Total</t>
  </si>
  <si>
    <t>£600,000 - £1,199,999</t>
  </si>
  <si>
    <t>£180,000 - £239,999</t>
  </si>
  <si>
    <t>£900,000 - £1,249,999</t>
  </si>
  <si>
    <t>£900,000 - £2,119,999</t>
  </si>
  <si>
    <t>£600,000 - £799,999</t>
  </si>
  <si>
    <t>SOCIAL HOUSING AS AT 31ST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</si>
</sst>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0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Border="1"/>
    <xf numFmtId="0" fontId="3" fillId="0" borderId="0" xfId="0" applyFont="1" applyFill="1"/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9" fontId="0" fillId="0" borderId="5" xfId="0" applyNumberFormat="1" applyBorder="1"/>
    <xf numFmtId="9" fontId="0" fillId="0" borderId="6" xfId="0" applyNumberFormat="1" applyBorder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9" fontId="4" fillId="2" borderId="10" xfId="0" applyNumberFormat="1" applyFont="1" applyFill="1" applyBorder="1"/>
    <xf numFmtId="9" fontId="4" fillId="2" borderId="11" xfId="0" applyNumberFormat="1" applyFont="1" applyFill="1" applyBorder="1"/>
    <xf numFmtId="0" fontId="4" fillId="0" borderId="12" xfId="0" applyFont="1" applyBorder="1"/>
    <xf numFmtId="0" fontId="0" fillId="0" borderId="13" xfId="0" applyBorder="1"/>
    <xf numFmtId="164" fontId="0" fillId="0" borderId="13" xfId="0" applyNumberFormat="1" applyBorder="1"/>
    <xf numFmtId="40" fontId="0" fillId="0" borderId="13" xfId="0" applyNumberFormat="1" applyBorder="1"/>
    <xf numFmtId="9" fontId="0" fillId="0" borderId="12" xfId="0" applyNumberFormat="1" applyBorder="1"/>
    <xf numFmtId="9" fontId="0" fillId="0" borderId="14" xfId="0" applyNumberFormat="1" applyBorder="1"/>
    <xf numFmtId="0" fontId="4" fillId="0" borderId="5" xfId="0" applyFont="1" applyBorder="1"/>
    <xf numFmtId="164" fontId="0" fillId="0" borderId="0" xfId="0" applyNumberFormat="1" applyBorder="1"/>
    <xf numFmtId="40" fontId="0" fillId="0" borderId="0" xfId="0" applyNumberFormat="1" applyBorder="1"/>
    <xf numFmtId="0" fontId="4" fillId="0" borderId="15" xfId="0" applyFont="1" applyBorder="1"/>
    <xf numFmtId="0" fontId="4" fillId="2" borderId="10" xfId="0" applyFont="1" applyFill="1" applyBorder="1"/>
    <xf numFmtId="0" fontId="4" fillId="2" borderId="16" xfId="0" applyFont="1" applyFill="1" applyBorder="1"/>
    <xf numFmtId="164" fontId="4" fillId="2" borderId="16" xfId="0" applyNumberFormat="1" applyFont="1" applyFill="1" applyBorder="1"/>
    <xf numFmtId="40" fontId="4" fillId="2" borderId="16" xfId="0" applyNumberFormat="1" applyFont="1" applyFill="1" applyBorder="1"/>
    <xf numFmtId="0" fontId="4" fillId="3" borderId="8" xfId="0" applyFont="1" applyFill="1" applyBorder="1"/>
    <xf numFmtId="0" fontId="4" fillId="3" borderId="7" xfId="0" applyFont="1" applyFill="1" applyBorder="1"/>
    <xf numFmtId="164" fontId="4" fillId="3" borderId="7" xfId="0" applyNumberFormat="1" applyFont="1" applyFill="1" applyBorder="1"/>
    <xf numFmtId="40" fontId="4" fillId="3" borderId="7" xfId="0" applyNumberFormat="1" applyFont="1" applyFill="1" applyBorder="1"/>
    <xf numFmtId="9" fontId="4" fillId="3" borderId="8" xfId="0" applyNumberFormat="1" applyFont="1" applyFill="1" applyBorder="1"/>
    <xf numFmtId="9" fontId="4" fillId="3" borderId="9" xfId="0" applyNumberFormat="1" applyFont="1" applyFill="1" applyBorder="1"/>
    <xf numFmtId="0" fontId="5" fillId="0" borderId="0" xfId="0" applyFont="1"/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ewisham.gov.uk/mayorandcouncil/aboutthecouncil/finances/Pages/Social-Housing-asset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zoomScale="75" zoomScaleNormal="75" workbookViewId="0">
      <selection activeCell="I3" sqref="I3"/>
    </sheetView>
  </sheetViews>
  <sheetFormatPr defaultRowHeight="12" x14ac:dyDescent="0.2"/>
  <cols>
    <col min="1" max="1" width="33" customWidth="1"/>
    <col min="2" max="2" width="31" bestFit="1" customWidth="1"/>
    <col min="3" max="3" width="28.83203125" customWidth="1"/>
    <col min="4" max="4" width="35.33203125" customWidth="1"/>
    <col min="5" max="5" width="23.5" customWidth="1"/>
    <col min="6" max="6" width="20.83203125" customWidth="1"/>
    <col min="7" max="7" width="19" customWidth="1"/>
    <col min="8" max="9" width="12.83203125" customWidth="1"/>
    <col min="10" max="11" width="14" style="35" customWidth="1"/>
    <col min="12" max="12" width="9.33203125" style="35"/>
  </cols>
  <sheetData>
    <row r="1" spans="1:12" ht="18.75" x14ac:dyDescent="0.3">
      <c r="A1" s="1" t="s">
        <v>54</v>
      </c>
      <c r="D1" s="2"/>
    </row>
    <row r="2" spans="1:12" x14ac:dyDescent="0.2">
      <c r="A2" t="s">
        <v>0</v>
      </c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</row>
    <row r="5" spans="1:12" ht="12.75" x14ac:dyDescent="0.2">
      <c r="A5" s="4" t="s">
        <v>1</v>
      </c>
      <c r="B5" t="s">
        <v>2</v>
      </c>
      <c r="E5" s="3"/>
      <c r="F5" s="3"/>
      <c r="G5" s="3"/>
      <c r="H5" s="3"/>
      <c r="I5" s="3"/>
    </row>
    <row r="6" spans="1:12" ht="12.75" x14ac:dyDescent="0.2">
      <c r="A6" s="4" t="s">
        <v>3</v>
      </c>
      <c r="B6" t="s">
        <v>4</v>
      </c>
    </row>
    <row r="8" spans="1:12" ht="12.75" x14ac:dyDescent="0.2">
      <c r="A8" s="6" t="s">
        <v>3</v>
      </c>
      <c r="B8" s="6" t="s">
        <v>5</v>
      </c>
      <c r="C8" s="9" t="s">
        <v>6</v>
      </c>
      <c r="D8" s="10"/>
      <c r="E8" s="10"/>
      <c r="F8" s="10"/>
      <c r="G8" s="11"/>
      <c r="H8" s="9" t="s">
        <v>7</v>
      </c>
      <c r="I8" s="11"/>
    </row>
    <row r="9" spans="1:12" ht="38.25" x14ac:dyDescent="0.2">
      <c r="A9" s="6"/>
      <c r="B9" s="6"/>
      <c r="C9" s="6" t="s">
        <v>8</v>
      </c>
      <c r="D9" s="12" t="s">
        <v>9</v>
      </c>
      <c r="E9" s="12"/>
      <c r="F9" s="12" t="s">
        <v>10</v>
      </c>
      <c r="G9" s="12"/>
      <c r="H9" s="6" t="s">
        <v>11</v>
      </c>
      <c r="I9" s="6" t="s">
        <v>12</v>
      </c>
      <c r="J9" s="36" t="s">
        <v>13</v>
      </c>
      <c r="K9" s="37" t="s">
        <v>14</v>
      </c>
    </row>
    <row r="10" spans="1:12" ht="12.75" x14ac:dyDescent="0.2">
      <c r="A10" s="6"/>
      <c r="B10" s="6"/>
      <c r="C10" s="6"/>
      <c r="D10" s="6" t="s">
        <v>15</v>
      </c>
      <c r="E10" s="6" t="s">
        <v>16</v>
      </c>
      <c r="F10" s="6" t="s">
        <v>15</v>
      </c>
      <c r="G10" s="5" t="s">
        <v>16</v>
      </c>
      <c r="H10" s="6"/>
      <c r="I10" s="6"/>
    </row>
    <row r="11" spans="1:12" x14ac:dyDescent="0.2">
      <c r="A11" s="15" t="s">
        <v>17</v>
      </c>
      <c r="B11" s="16" t="s">
        <v>18</v>
      </c>
      <c r="C11" s="17">
        <v>173</v>
      </c>
      <c r="D11" s="18">
        <v>9416000</v>
      </c>
      <c r="E11" s="18">
        <f>ROUND(+D11/C11,0)</f>
        <v>54428</v>
      </c>
      <c r="F11" s="18">
        <v>37664000</v>
      </c>
      <c r="G11" s="18">
        <f>ROUND(+F11/C11,0)</f>
        <v>217711</v>
      </c>
      <c r="H11" s="19">
        <f t="shared" ref="H11:H74" si="0">+J11/L11</f>
        <v>0.98843930635838151</v>
      </c>
      <c r="I11" s="20">
        <f t="shared" ref="I11:I74" si="1">100%-(H11)</f>
        <v>1.1560693641618491E-2</v>
      </c>
      <c r="J11" s="35">
        <v>171</v>
      </c>
      <c r="K11" s="35">
        <v>2</v>
      </c>
      <c r="L11" s="35">
        <f>SUM(J11:K11)</f>
        <v>173</v>
      </c>
    </row>
    <row r="12" spans="1:12" x14ac:dyDescent="0.2">
      <c r="A12" s="21"/>
      <c r="B12" s="3" t="s">
        <v>19</v>
      </c>
      <c r="C12" s="22">
        <v>160</v>
      </c>
      <c r="D12" s="23">
        <v>9400000</v>
      </c>
      <c r="E12" s="23">
        <f t="shared" ref="E12:E75" si="2">ROUND(+D12/C12,0)</f>
        <v>58750</v>
      </c>
      <c r="F12" s="23">
        <v>37600000</v>
      </c>
      <c r="G12" s="23">
        <f>ROUND(+F12/C12,0)</f>
        <v>235000</v>
      </c>
      <c r="H12" s="7">
        <f t="shared" si="0"/>
        <v>1</v>
      </c>
      <c r="I12" s="8">
        <f t="shared" si="1"/>
        <v>0</v>
      </c>
      <c r="J12" s="35">
        <v>160</v>
      </c>
      <c r="L12" s="35">
        <f t="shared" ref="L12:L75" si="3">SUM(J12:K12)</f>
        <v>160</v>
      </c>
    </row>
    <row r="13" spans="1:12" x14ac:dyDescent="0.2">
      <c r="A13" s="21"/>
      <c r="B13" s="3" t="s">
        <v>20</v>
      </c>
      <c r="C13" s="22">
        <v>74</v>
      </c>
      <c r="D13" s="23">
        <v>5740500</v>
      </c>
      <c r="E13" s="23">
        <f t="shared" si="2"/>
        <v>77574</v>
      </c>
      <c r="F13" s="23">
        <v>19092000</v>
      </c>
      <c r="G13" s="23">
        <f>ROUND(+F13/C13,0)</f>
        <v>258000</v>
      </c>
      <c r="H13" s="7">
        <f t="shared" si="0"/>
        <v>0.93243243243243246</v>
      </c>
      <c r="I13" s="8">
        <f t="shared" si="1"/>
        <v>6.7567567567567544E-2</v>
      </c>
      <c r="J13" s="35">
        <v>69</v>
      </c>
      <c r="K13" s="35">
        <v>5</v>
      </c>
      <c r="L13" s="35">
        <f t="shared" si="3"/>
        <v>74</v>
      </c>
    </row>
    <row r="14" spans="1:12" x14ac:dyDescent="0.2">
      <c r="A14" s="21"/>
      <c r="B14" s="3" t="s">
        <v>21</v>
      </c>
      <c r="C14" s="22">
        <v>382</v>
      </c>
      <c r="D14" s="23">
        <v>26432000</v>
      </c>
      <c r="E14" s="23">
        <f t="shared" si="2"/>
        <v>69194</v>
      </c>
      <c r="F14" s="23">
        <v>105728000</v>
      </c>
      <c r="G14" s="23">
        <f>ROUND(+F14/C14,0)</f>
        <v>276775</v>
      </c>
      <c r="H14" s="7">
        <f t="shared" si="0"/>
        <v>0.99214659685863871</v>
      </c>
      <c r="I14" s="8">
        <f t="shared" si="1"/>
        <v>7.8534031413612926E-3</v>
      </c>
      <c r="J14" s="35">
        <v>379</v>
      </c>
      <c r="K14" s="35">
        <v>3</v>
      </c>
      <c r="L14" s="35">
        <f t="shared" si="3"/>
        <v>382</v>
      </c>
    </row>
    <row r="15" spans="1:12" x14ac:dyDescent="0.2">
      <c r="A15" s="21"/>
      <c r="B15" s="3" t="s">
        <v>22</v>
      </c>
      <c r="C15" s="22">
        <v>167</v>
      </c>
      <c r="D15" s="23">
        <v>12690025.85</v>
      </c>
      <c r="E15" s="23">
        <f t="shared" si="2"/>
        <v>75988</v>
      </c>
      <c r="F15" s="23">
        <v>49915525.850000001</v>
      </c>
      <c r="G15" s="23">
        <f>ROUND(+F15/C15,0)</f>
        <v>298895</v>
      </c>
      <c r="H15" s="7">
        <f t="shared" si="0"/>
        <v>0.98203592814371254</v>
      </c>
      <c r="I15" s="8">
        <f t="shared" si="1"/>
        <v>1.7964071856287456E-2</v>
      </c>
      <c r="J15" s="35">
        <v>164</v>
      </c>
      <c r="K15" s="35">
        <v>3</v>
      </c>
      <c r="L15" s="35">
        <f t="shared" si="3"/>
        <v>167</v>
      </c>
    </row>
    <row r="16" spans="1:12" x14ac:dyDescent="0.2">
      <c r="A16" s="21"/>
      <c r="B16" s="3" t="s">
        <v>23</v>
      </c>
      <c r="C16" s="22">
        <v>746</v>
      </c>
      <c r="D16" s="23">
        <v>60124614.530000001</v>
      </c>
      <c r="E16" s="23">
        <f t="shared" si="2"/>
        <v>80596</v>
      </c>
      <c r="F16" s="23">
        <v>238558614.53</v>
      </c>
      <c r="G16" s="23">
        <f>ROUND(+F16/C16,0)</f>
        <v>319784</v>
      </c>
      <c r="H16" s="7">
        <f t="shared" si="0"/>
        <v>0.99329758713136729</v>
      </c>
      <c r="I16" s="8">
        <f t="shared" si="1"/>
        <v>6.7024128686327122E-3</v>
      </c>
      <c r="J16" s="35">
        <v>741</v>
      </c>
      <c r="K16" s="35">
        <v>5</v>
      </c>
      <c r="L16" s="35">
        <f t="shared" si="3"/>
        <v>746</v>
      </c>
    </row>
    <row r="17" spans="1:12" x14ac:dyDescent="0.2">
      <c r="A17" s="21"/>
      <c r="B17" s="3" t="s">
        <v>24</v>
      </c>
      <c r="C17" s="22">
        <v>189</v>
      </c>
      <c r="D17" s="23">
        <v>17525250</v>
      </c>
      <c r="E17" s="23">
        <f t="shared" si="2"/>
        <v>92726</v>
      </c>
      <c r="F17" s="23">
        <v>70101000</v>
      </c>
      <c r="G17" s="23">
        <f>ROUND(+F17/C17,0)</f>
        <v>370905</v>
      </c>
      <c r="H17" s="7">
        <f t="shared" si="0"/>
        <v>1</v>
      </c>
      <c r="I17" s="8">
        <f t="shared" si="1"/>
        <v>0</v>
      </c>
      <c r="J17" s="35">
        <v>189</v>
      </c>
      <c r="L17" s="35">
        <f t="shared" si="3"/>
        <v>189</v>
      </c>
    </row>
    <row r="18" spans="1:12" x14ac:dyDescent="0.2">
      <c r="A18" s="21"/>
      <c r="B18" s="3" t="s">
        <v>25</v>
      </c>
      <c r="C18" s="22">
        <v>148</v>
      </c>
      <c r="D18" s="23">
        <v>16762107.960000001</v>
      </c>
      <c r="E18" s="23">
        <f t="shared" si="2"/>
        <v>113257</v>
      </c>
      <c r="F18" s="23">
        <v>65837607.960000001</v>
      </c>
      <c r="G18" s="23">
        <f>ROUND(+F18/C18,0)</f>
        <v>444849</v>
      </c>
      <c r="H18" s="7">
        <f t="shared" si="0"/>
        <v>0.9932432432432432</v>
      </c>
      <c r="I18" s="8">
        <f t="shared" si="1"/>
        <v>6.7567567567567988E-3</v>
      </c>
      <c r="J18" s="35">
        <v>147</v>
      </c>
      <c r="K18" s="35">
        <v>1</v>
      </c>
      <c r="L18" s="35">
        <f t="shared" si="3"/>
        <v>148</v>
      </c>
    </row>
    <row r="19" spans="1:12" x14ac:dyDescent="0.2">
      <c r="A19" s="21"/>
      <c r="B19" s="3" t="s">
        <v>26</v>
      </c>
      <c r="C19" s="22">
        <v>39</v>
      </c>
      <c r="D19" s="23">
        <v>5646250</v>
      </c>
      <c r="E19" s="23">
        <f t="shared" si="2"/>
        <v>144776</v>
      </c>
      <c r="F19" s="23">
        <v>22585000</v>
      </c>
      <c r="G19" s="23">
        <f>ROUND(+F19/C19,0)</f>
        <v>579103</v>
      </c>
      <c r="H19" s="7">
        <f t="shared" si="0"/>
        <v>0.97435897435897434</v>
      </c>
      <c r="I19" s="8">
        <f t="shared" si="1"/>
        <v>2.5641025641025661E-2</v>
      </c>
      <c r="J19" s="35">
        <v>38</v>
      </c>
      <c r="K19" s="35">
        <v>1</v>
      </c>
      <c r="L19" s="35">
        <f t="shared" si="3"/>
        <v>39</v>
      </c>
    </row>
    <row r="20" spans="1:12" x14ac:dyDescent="0.2">
      <c r="A20" s="21"/>
      <c r="B20" s="3" t="s">
        <v>27</v>
      </c>
      <c r="C20" s="22">
        <v>30</v>
      </c>
      <c r="D20" s="23">
        <v>4874750</v>
      </c>
      <c r="E20" s="23">
        <f t="shared" si="2"/>
        <v>162492</v>
      </c>
      <c r="F20" s="23">
        <v>19499000</v>
      </c>
      <c r="G20" s="23">
        <f>ROUND(+F20/C20,0)</f>
        <v>649967</v>
      </c>
      <c r="H20" s="7">
        <f t="shared" si="0"/>
        <v>0.96666666666666667</v>
      </c>
      <c r="I20" s="8">
        <f t="shared" si="1"/>
        <v>3.3333333333333326E-2</v>
      </c>
      <c r="J20" s="35">
        <v>29</v>
      </c>
      <c r="K20" s="35">
        <v>1</v>
      </c>
      <c r="L20" s="35">
        <f t="shared" si="3"/>
        <v>30</v>
      </c>
    </row>
    <row r="21" spans="1:12" x14ac:dyDescent="0.2">
      <c r="A21" s="21"/>
      <c r="B21" s="3" t="s">
        <v>28</v>
      </c>
      <c r="C21" s="22">
        <v>255</v>
      </c>
      <c r="D21" s="23">
        <v>47260500</v>
      </c>
      <c r="E21" s="23">
        <f t="shared" si="2"/>
        <v>185335</v>
      </c>
      <c r="F21" s="23">
        <v>189042000</v>
      </c>
      <c r="G21" s="23">
        <f>ROUND(+F21/C21,0)</f>
        <v>741341</v>
      </c>
      <c r="H21" s="7">
        <f t="shared" si="0"/>
        <v>1</v>
      </c>
      <c r="I21" s="8">
        <f t="shared" si="1"/>
        <v>0</v>
      </c>
      <c r="J21" s="35">
        <v>255</v>
      </c>
      <c r="L21" s="35">
        <f t="shared" si="3"/>
        <v>255</v>
      </c>
    </row>
    <row r="22" spans="1:12" x14ac:dyDescent="0.2">
      <c r="A22" s="24"/>
      <c r="B22" s="3" t="s">
        <v>29</v>
      </c>
      <c r="C22" s="22">
        <v>31</v>
      </c>
      <c r="D22" s="23">
        <v>6885000</v>
      </c>
      <c r="E22" s="23">
        <f t="shared" si="2"/>
        <v>222097</v>
      </c>
      <c r="F22" s="23">
        <v>27540000</v>
      </c>
      <c r="G22" s="23">
        <f>ROUND(+F22/C22,0)</f>
        <v>888387</v>
      </c>
      <c r="H22" s="7">
        <f t="shared" si="0"/>
        <v>1</v>
      </c>
      <c r="I22" s="8">
        <f t="shared" si="1"/>
        <v>0</v>
      </c>
      <c r="J22" s="35">
        <v>31</v>
      </c>
      <c r="L22" s="35">
        <f t="shared" si="3"/>
        <v>31</v>
      </c>
    </row>
    <row r="23" spans="1:12" x14ac:dyDescent="0.2">
      <c r="A23" s="29" t="s">
        <v>30</v>
      </c>
      <c r="B23" s="30"/>
      <c r="C23" s="31">
        <v>2394</v>
      </c>
      <c r="D23" s="32">
        <v>222756998.34</v>
      </c>
      <c r="E23" s="32">
        <f t="shared" si="2"/>
        <v>93048</v>
      </c>
      <c r="F23" s="32">
        <v>883162748.34000003</v>
      </c>
      <c r="G23" s="32">
        <f>ROUND(+F23/C23,0)</f>
        <v>368907</v>
      </c>
      <c r="H23" s="33">
        <f t="shared" si="0"/>
        <v>0.99122807017543857</v>
      </c>
      <c r="I23" s="34">
        <f t="shared" si="1"/>
        <v>8.7719298245614308E-3</v>
      </c>
      <c r="J23" s="35">
        <v>2373</v>
      </c>
      <c r="K23" s="35">
        <v>21</v>
      </c>
      <c r="L23" s="35">
        <f t="shared" si="3"/>
        <v>2394</v>
      </c>
    </row>
    <row r="24" spans="1:12" x14ac:dyDescent="0.2">
      <c r="A24" s="21" t="s">
        <v>31</v>
      </c>
      <c r="B24" s="3" t="s">
        <v>20</v>
      </c>
      <c r="C24" s="22">
        <v>340</v>
      </c>
      <c r="D24" s="23">
        <v>21192500</v>
      </c>
      <c r="E24" s="23">
        <f t="shared" si="2"/>
        <v>62331</v>
      </c>
      <c r="F24" s="23">
        <v>83300000</v>
      </c>
      <c r="G24" s="23">
        <f>ROUND(+F24/C24,0)</f>
        <v>245000</v>
      </c>
      <c r="H24" s="7">
        <f t="shared" si="0"/>
        <v>0.98529411764705888</v>
      </c>
      <c r="I24" s="8">
        <f t="shared" si="1"/>
        <v>1.4705882352941124E-2</v>
      </c>
      <c r="J24" s="35">
        <v>335</v>
      </c>
      <c r="K24" s="35">
        <v>5</v>
      </c>
      <c r="L24" s="35">
        <f t="shared" si="3"/>
        <v>340</v>
      </c>
    </row>
    <row r="25" spans="1:12" x14ac:dyDescent="0.2">
      <c r="A25" s="21"/>
      <c r="B25" s="3" t="s">
        <v>21</v>
      </c>
      <c r="C25" s="22">
        <v>353</v>
      </c>
      <c r="D25" s="23">
        <v>23830250</v>
      </c>
      <c r="E25" s="23">
        <f t="shared" si="2"/>
        <v>67508</v>
      </c>
      <c r="F25" s="23">
        <v>95321000</v>
      </c>
      <c r="G25" s="23">
        <f>ROUND(+F25/C25,0)</f>
        <v>270031</v>
      </c>
      <c r="H25" s="7">
        <f t="shared" si="0"/>
        <v>0.99716713881019825</v>
      </c>
      <c r="I25" s="8">
        <f t="shared" si="1"/>
        <v>2.8328611898017497E-3</v>
      </c>
      <c r="J25" s="35">
        <v>352</v>
      </c>
      <c r="K25" s="35">
        <v>1</v>
      </c>
      <c r="L25" s="35">
        <f t="shared" si="3"/>
        <v>353</v>
      </c>
    </row>
    <row r="26" spans="1:12" x14ac:dyDescent="0.2">
      <c r="A26" s="21"/>
      <c r="B26" s="3" t="s">
        <v>22</v>
      </c>
      <c r="C26" s="22">
        <v>503</v>
      </c>
      <c r="D26" s="23">
        <v>37214500</v>
      </c>
      <c r="E26" s="23">
        <f t="shared" si="2"/>
        <v>73985</v>
      </c>
      <c r="F26" s="23">
        <v>148858000</v>
      </c>
      <c r="G26" s="23">
        <f>ROUND(+F26/C26,0)</f>
        <v>295940</v>
      </c>
      <c r="H26" s="7">
        <f t="shared" si="0"/>
        <v>1</v>
      </c>
      <c r="I26" s="8">
        <f t="shared" si="1"/>
        <v>0</v>
      </c>
      <c r="J26" s="35">
        <v>503</v>
      </c>
      <c r="L26" s="35">
        <f t="shared" si="3"/>
        <v>503</v>
      </c>
    </row>
    <row r="27" spans="1:12" x14ac:dyDescent="0.2">
      <c r="A27" s="21"/>
      <c r="B27" s="3" t="s">
        <v>23</v>
      </c>
      <c r="C27" s="22">
        <v>826</v>
      </c>
      <c r="D27" s="23">
        <v>66525500</v>
      </c>
      <c r="E27" s="23">
        <f t="shared" si="2"/>
        <v>80539</v>
      </c>
      <c r="F27" s="23">
        <v>266102000</v>
      </c>
      <c r="G27" s="23">
        <f>ROUND(+F27/C27,0)</f>
        <v>322157</v>
      </c>
      <c r="H27" s="7">
        <f t="shared" si="0"/>
        <v>1</v>
      </c>
      <c r="I27" s="8">
        <f t="shared" si="1"/>
        <v>0</v>
      </c>
      <c r="J27" s="35">
        <v>826</v>
      </c>
      <c r="L27" s="35">
        <f t="shared" si="3"/>
        <v>826</v>
      </c>
    </row>
    <row r="28" spans="1:12" x14ac:dyDescent="0.2">
      <c r="A28" s="21"/>
      <c r="B28" s="3" t="s">
        <v>24</v>
      </c>
      <c r="C28" s="22">
        <v>504</v>
      </c>
      <c r="D28" s="23">
        <v>45554250</v>
      </c>
      <c r="E28" s="23">
        <f t="shared" si="2"/>
        <v>90385</v>
      </c>
      <c r="F28" s="23">
        <v>182217000</v>
      </c>
      <c r="G28" s="23">
        <f>ROUND(+F28/C28,0)</f>
        <v>361542</v>
      </c>
      <c r="H28" s="7">
        <f t="shared" si="0"/>
        <v>1</v>
      </c>
      <c r="I28" s="8">
        <f t="shared" si="1"/>
        <v>0</v>
      </c>
      <c r="J28" s="35">
        <v>504</v>
      </c>
      <c r="L28" s="35">
        <f t="shared" si="3"/>
        <v>504</v>
      </c>
    </row>
    <row r="29" spans="1:12" x14ac:dyDescent="0.2">
      <c r="A29" s="21"/>
      <c r="B29" s="3" t="s">
        <v>33</v>
      </c>
      <c r="C29" s="22">
        <v>37</v>
      </c>
      <c r="D29" s="23">
        <v>3855750</v>
      </c>
      <c r="E29" s="23">
        <f t="shared" si="2"/>
        <v>104209</v>
      </c>
      <c r="F29" s="23">
        <v>15423000</v>
      </c>
      <c r="G29" s="23">
        <f>ROUND(+F29/C29,0)</f>
        <v>416838</v>
      </c>
      <c r="H29" s="7">
        <f t="shared" si="0"/>
        <v>1</v>
      </c>
      <c r="I29" s="8">
        <f t="shared" si="1"/>
        <v>0</v>
      </c>
      <c r="J29" s="35">
        <v>37</v>
      </c>
      <c r="L29" s="35">
        <f t="shared" si="3"/>
        <v>37</v>
      </c>
    </row>
    <row r="30" spans="1:12" x14ac:dyDescent="0.2">
      <c r="A30" s="21"/>
      <c r="B30" s="3" t="s">
        <v>34</v>
      </c>
      <c r="C30" s="22">
        <v>329</v>
      </c>
      <c r="D30" s="23">
        <v>37936500</v>
      </c>
      <c r="E30" s="23">
        <f t="shared" si="2"/>
        <v>115309</v>
      </c>
      <c r="F30" s="23">
        <v>150390000</v>
      </c>
      <c r="G30" s="23">
        <f>ROUND(+F30/C30,0)</f>
        <v>457112</v>
      </c>
      <c r="H30" s="7">
        <f t="shared" si="0"/>
        <v>0.99392097264437695</v>
      </c>
      <c r="I30" s="8">
        <f t="shared" si="1"/>
        <v>6.0790273556230456E-3</v>
      </c>
      <c r="J30" s="35">
        <v>327</v>
      </c>
      <c r="K30" s="35">
        <v>2</v>
      </c>
      <c r="L30" s="35">
        <f t="shared" si="3"/>
        <v>329</v>
      </c>
    </row>
    <row r="31" spans="1:12" x14ac:dyDescent="0.2">
      <c r="A31" s="21"/>
      <c r="B31" s="3" t="s">
        <v>26</v>
      </c>
      <c r="C31" s="22">
        <v>72</v>
      </c>
      <c r="D31" s="23">
        <v>10881250</v>
      </c>
      <c r="E31" s="23">
        <f t="shared" si="2"/>
        <v>151128</v>
      </c>
      <c r="F31" s="23">
        <v>40621000</v>
      </c>
      <c r="G31" s="23">
        <f>ROUND(+F31/C31,0)</f>
        <v>564181</v>
      </c>
      <c r="H31" s="7">
        <f t="shared" si="0"/>
        <v>0.97222222222222221</v>
      </c>
      <c r="I31" s="8">
        <f t="shared" si="1"/>
        <v>2.777777777777779E-2</v>
      </c>
      <c r="J31" s="35">
        <v>70</v>
      </c>
      <c r="K31" s="35">
        <v>2</v>
      </c>
      <c r="L31" s="35">
        <f t="shared" si="3"/>
        <v>72</v>
      </c>
    </row>
    <row r="32" spans="1:12" x14ac:dyDescent="0.2">
      <c r="A32" s="21"/>
      <c r="B32" s="3" t="s">
        <v>49</v>
      </c>
      <c r="C32" s="22">
        <v>65</v>
      </c>
      <c r="D32" s="23">
        <v>12676500</v>
      </c>
      <c r="E32" s="23">
        <f t="shared" si="2"/>
        <v>195023</v>
      </c>
      <c r="F32" s="23">
        <v>44908500</v>
      </c>
      <c r="G32" s="23">
        <f>ROUND(+F32/C32,0)</f>
        <v>690900</v>
      </c>
      <c r="H32" s="7">
        <f t="shared" si="0"/>
        <v>0.98461538461538467</v>
      </c>
      <c r="I32" s="8">
        <f t="shared" si="1"/>
        <v>1.538461538461533E-2</v>
      </c>
      <c r="J32" s="35">
        <v>64</v>
      </c>
      <c r="K32" s="35">
        <v>1</v>
      </c>
      <c r="L32" s="35">
        <f t="shared" si="3"/>
        <v>65</v>
      </c>
    </row>
    <row r="33" spans="1:12" x14ac:dyDescent="0.2">
      <c r="A33" s="24"/>
      <c r="B33" s="3" t="s">
        <v>50</v>
      </c>
      <c r="C33" s="22">
        <v>199</v>
      </c>
      <c r="D33" s="23">
        <v>14730000</v>
      </c>
      <c r="E33" s="23">
        <f t="shared" si="2"/>
        <v>74020</v>
      </c>
      <c r="F33" s="23">
        <v>40389000</v>
      </c>
      <c r="G33" s="23">
        <f>ROUND(+F33/C33,0)</f>
        <v>202960</v>
      </c>
      <c r="H33" s="7">
        <f t="shared" si="0"/>
        <v>0.84422110552763818</v>
      </c>
      <c r="I33" s="8">
        <f t="shared" si="1"/>
        <v>0.15577889447236182</v>
      </c>
      <c r="J33" s="35">
        <v>168</v>
      </c>
      <c r="K33" s="35">
        <v>31</v>
      </c>
      <c r="L33" s="35">
        <f t="shared" si="3"/>
        <v>199</v>
      </c>
    </row>
    <row r="34" spans="1:12" x14ac:dyDescent="0.2">
      <c r="A34" s="29" t="s">
        <v>35</v>
      </c>
      <c r="B34" s="30"/>
      <c r="C34" s="31">
        <v>3228</v>
      </c>
      <c r="D34" s="32">
        <v>274397000</v>
      </c>
      <c r="E34" s="32">
        <f t="shared" si="2"/>
        <v>85005</v>
      </c>
      <c r="F34" s="32">
        <v>1067529500</v>
      </c>
      <c r="G34" s="32">
        <f>ROUND(+F34/C34,0)</f>
        <v>330709</v>
      </c>
      <c r="H34" s="33">
        <f t="shared" si="0"/>
        <v>0.98698884758364314</v>
      </c>
      <c r="I34" s="34">
        <f t="shared" si="1"/>
        <v>1.3011152416356864E-2</v>
      </c>
      <c r="J34" s="35">
        <v>3186</v>
      </c>
      <c r="K34" s="35">
        <v>42</v>
      </c>
      <c r="L34" s="35">
        <f t="shared" si="3"/>
        <v>3228</v>
      </c>
    </row>
    <row r="35" spans="1:12" x14ac:dyDescent="0.2">
      <c r="A35" s="21" t="s">
        <v>36</v>
      </c>
      <c r="B35" s="3" t="s">
        <v>18</v>
      </c>
      <c r="C35" s="22">
        <v>67</v>
      </c>
      <c r="D35" s="23">
        <v>3632750</v>
      </c>
      <c r="E35" s="23">
        <f t="shared" si="2"/>
        <v>54220</v>
      </c>
      <c r="F35" s="23">
        <v>14531000</v>
      </c>
      <c r="G35" s="23">
        <f>ROUND(+F35/C35,0)</f>
        <v>216881</v>
      </c>
      <c r="H35" s="7">
        <f t="shared" si="0"/>
        <v>1</v>
      </c>
      <c r="I35" s="8">
        <f t="shared" si="1"/>
        <v>0</v>
      </c>
      <c r="J35" s="35">
        <v>67</v>
      </c>
      <c r="L35" s="35">
        <f t="shared" si="3"/>
        <v>67</v>
      </c>
    </row>
    <row r="36" spans="1:12" x14ac:dyDescent="0.2">
      <c r="A36" s="21"/>
      <c r="B36" s="3" t="s">
        <v>19</v>
      </c>
      <c r="C36" s="22">
        <v>30</v>
      </c>
      <c r="D36" s="23">
        <v>1727500</v>
      </c>
      <c r="E36" s="23">
        <f t="shared" si="2"/>
        <v>57583</v>
      </c>
      <c r="F36" s="23">
        <v>6910000</v>
      </c>
      <c r="G36" s="23">
        <f>ROUND(+F36/C36,0)</f>
        <v>230333</v>
      </c>
      <c r="H36" s="7">
        <f t="shared" si="0"/>
        <v>0.93333333333333335</v>
      </c>
      <c r="I36" s="8">
        <f t="shared" si="1"/>
        <v>6.6666666666666652E-2</v>
      </c>
      <c r="J36" s="35">
        <v>28</v>
      </c>
      <c r="K36" s="35">
        <v>2</v>
      </c>
      <c r="L36" s="35">
        <f t="shared" si="3"/>
        <v>30</v>
      </c>
    </row>
    <row r="37" spans="1:12" x14ac:dyDescent="0.2">
      <c r="A37" s="21"/>
      <c r="B37" s="3" t="s">
        <v>20</v>
      </c>
      <c r="C37" s="22">
        <v>23</v>
      </c>
      <c r="D37" s="23">
        <v>1483500</v>
      </c>
      <c r="E37" s="23">
        <f t="shared" si="2"/>
        <v>64500</v>
      </c>
      <c r="F37" s="23">
        <v>5934000</v>
      </c>
      <c r="G37" s="23">
        <f>ROUND(+F37/C37,0)</f>
        <v>258000</v>
      </c>
      <c r="H37" s="7">
        <f t="shared" si="0"/>
        <v>1</v>
      </c>
      <c r="I37" s="8">
        <f t="shared" si="1"/>
        <v>0</v>
      </c>
      <c r="J37" s="35">
        <v>23</v>
      </c>
      <c r="L37" s="35">
        <f t="shared" si="3"/>
        <v>23</v>
      </c>
    </row>
    <row r="38" spans="1:12" x14ac:dyDescent="0.2">
      <c r="A38" s="21"/>
      <c r="B38" s="3" t="s">
        <v>21</v>
      </c>
      <c r="C38" s="22">
        <v>295</v>
      </c>
      <c r="D38" s="23">
        <v>20246250</v>
      </c>
      <c r="E38" s="23">
        <f t="shared" si="2"/>
        <v>68631</v>
      </c>
      <c r="F38" s="23">
        <v>80985000</v>
      </c>
      <c r="G38" s="23">
        <f>ROUND(+F38/C38,0)</f>
        <v>274525</v>
      </c>
      <c r="H38" s="7">
        <f t="shared" si="0"/>
        <v>0.99661016949152548</v>
      </c>
      <c r="I38" s="8">
        <f t="shared" si="1"/>
        <v>3.3898305084745228E-3</v>
      </c>
      <c r="J38" s="35">
        <v>294</v>
      </c>
      <c r="K38" s="35">
        <v>1</v>
      </c>
      <c r="L38" s="35">
        <f t="shared" si="3"/>
        <v>295</v>
      </c>
    </row>
    <row r="39" spans="1:12" x14ac:dyDescent="0.2">
      <c r="A39" s="21"/>
      <c r="B39" s="3" t="s">
        <v>22</v>
      </c>
      <c r="C39" s="22">
        <v>376</v>
      </c>
      <c r="D39" s="23">
        <v>27993500</v>
      </c>
      <c r="E39" s="23">
        <f t="shared" si="2"/>
        <v>74451</v>
      </c>
      <c r="F39" s="23">
        <v>111974000</v>
      </c>
      <c r="G39" s="23">
        <f>ROUND(+F39/C39,0)</f>
        <v>297803</v>
      </c>
      <c r="H39" s="7">
        <f t="shared" si="0"/>
        <v>0.98936170212765961</v>
      </c>
      <c r="I39" s="8">
        <f t="shared" si="1"/>
        <v>1.0638297872340385E-2</v>
      </c>
      <c r="J39" s="35">
        <v>372</v>
      </c>
      <c r="K39" s="35">
        <v>4</v>
      </c>
      <c r="L39" s="35">
        <f t="shared" si="3"/>
        <v>376</v>
      </c>
    </row>
    <row r="40" spans="1:12" x14ac:dyDescent="0.2">
      <c r="A40" s="21"/>
      <c r="B40" s="3" t="s">
        <v>23</v>
      </c>
      <c r="C40" s="22">
        <v>497</v>
      </c>
      <c r="D40" s="23">
        <v>40273500</v>
      </c>
      <c r="E40" s="23">
        <f t="shared" si="2"/>
        <v>81033</v>
      </c>
      <c r="F40" s="23">
        <v>161094000</v>
      </c>
      <c r="G40" s="23">
        <f>ROUND(+F40/C40,0)</f>
        <v>324133</v>
      </c>
      <c r="H40" s="7">
        <f t="shared" si="0"/>
        <v>0.99597585513078468</v>
      </c>
      <c r="I40" s="8">
        <f t="shared" si="1"/>
        <v>4.0241448692153181E-3</v>
      </c>
      <c r="J40" s="35">
        <v>495</v>
      </c>
      <c r="K40" s="35">
        <v>2</v>
      </c>
      <c r="L40" s="35">
        <f t="shared" si="3"/>
        <v>497</v>
      </c>
    </row>
    <row r="41" spans="1:12" x14ac:dyDescent="0.2">
      <c r="A41" s="21"/>
      <c r="B41" s="3" t="s">
        <v>24</v>
      </c>
      <c r="C41" s="22">
        <v>367</v>
      </c>
      <c r="D41" s="23">
        <v>34249750</v>
      </c>
      <c r="E41" s="23">
        <f t="shared" si="2"/>
        <v>93324</v>
      </c>
      <c r="F41" s="23">
        <v>136999000</v>
      </c>
      <c r="G41" s="23">
        <f>ROUND(+F41/C41,0)</f>
        <v>373294</v>
      </c>
      <c r="H41" s="7">
        <f t="shared" si="0"/>
        <v>0.99455040871934608</v>
      </c>
      <c r="I41" s="8">
        <f t="shared" si="1"/>
        <v>5.4495912806539204E-3</v>
      </c>
      <c r="J41" s="35">
        <v>365</v>
      </c>
      <c r="K41" s="35">
        <v>2</v>
      </c>
      <c r="L41" s="35">
        <f t="shared" si="3"/>
        <v>367</v>
      </c>
    </row>
    <row r="42" spans="1:12" x14ac:dyDescent="0.2">
      <c r="A42" s="21"/>
      <c r="B42" s="3" t="s">
        <v>33</v>
      </c>
      <c r="C42" s="22">
        <v>306</v>
      </c>
      <c r="D42" s="23">
        <v>32295500</v>
      </c>
      <c r="E42" s="23">
        <f t="shared" si="2"/>
        <v>105541</v>
      </c>
      <c r="F42" s="23">
        <v>129182000</v>
      </c>
      <c r="G42" s="23">
        <f>ROUND(+F42/C42,0)</f>
        <v>422163</v>
      </c>
      <c r="H42" s="7">
        <f t="shared" si="0"/>
        <v>1</v>
      </c>
      <c r="I42" s="8">
        <f t="shared" si="1"/>
        <v>0</v>
      </c>
      <c r="J42" s="35">
        <v>306</v>
      </c>
      <c r="L42" s="35">
        <f t="shared" si="3"/>
        <v>306</v>
      </c>
    </row>
    <row r="43" spans="1:12" x14ac:dyDescent="0.2">
      <c r="A43" s="21"/>
      <c r="B43" s="3" t="s">
        <v>34</v>
      </c>
      <c r="C43" s="22">
        <v>150</v>
      </c>
      <c r="D43" s="23">
        <v>17352212.5</v>
      </c>
      <c r="E43" s="23">
        <f t="shared" si="2"/>
        <v>115681</v>
      </c>
      <c r="F43" s="23">
        <v>69408850</v>
      </c>
      <c r="G43" s="23">
        <f>ROUND(+F43/C43,0)</f>
        <v>462726</v>
      </c>
      <c r="H43" s="7">
        <f t="shared" si="0"/>
        <v>0.99333333333333329</v>
      </c>
      <c r="I43" s="8">
        <f t="shared" si="1"/>
        <v>6.6666666666667096E-3</v>
      </c>
      <c r="J43" s="35">
        <v>149</v>
      </c>
      <c r="K43" s="35">
        <v>1</v>
      </c>
      <c r="L43" s="35">
        <f t="shared" si="3"/>
        <v>150</v>
      </c>
    </row>
    <row r="44" spans="1:12" x14ac:dyDescent="0.2">
      <c r="A44" s="21"/>
      <c r="B44" s="3" t="s">
        <v>26</v>
      </c>
      <c r="C44" s="22">
        <v>33</v>
      </c>
      <c r="D44" s="23">
        <v>4486250</v>
      </c>
      <c r="E44" s="23">
        <f t="shared" si="2"/>
        <v>135947</v>
      </c>
      <c r="F44" s="23">
        <v>17945000</v>
      </c>
      <c r="G44" s="23">
        <f>ROUND(+F44/C44,0)</f>
        <v>543788</v>
      </c>
      <c r="H44" s="7">
        <f t="shared" si="0"/>
        <v>1</v>
      </c>
      <c r="I44" s="8">
        <f t="shared" si="1"/>
        <v>0</v>
      </c>
      <c r="J44" s="35">
        <v>33</v>
      </c>
      <c r="L44" s="35">
        <f t="shared" si="3"/>
        <v>33</v>
      </c>
    </row>
    <row r="45" spans="1:12" x14ac:dyDescent="0.2">
      <c r="A45" s="21"/>
      <c r="B45" s="3" t="s">
        <v>27</v>
      </c>
      <c r="C45" s="22">
        <v>165</v>
      </c>
      <c r="D45" s="23">
        <v>25841250</v>
      </c>
      <c r="E45" s="23">
        <f t="shared" si="2"/>
        <v>156614</v>
      </c>
      <c r="F45" s="23">
        <v>103365000</v>
      </c>
      <c r="G45" s="23">
        <f>ROUND(+F45/C45,0)</f>
        <v>626455</v>
      </c>
      <c r="H45" s="7">
        <f t="shared" si="0"/>
        <v>1</v>
      </c>
      <c r="I45" s="8">
        <f t="shared" si="1"/>
        <v>0</v>
      </c>
      <c r="J45" s="35">
        <v>165</v>
      </c>
      <c r="L45" s="35">
        <f t="shared" si="3"/>
        <v>165</v>
      </c>
    </row>
    <row r="46" spans="1:12" x14ac:dyDescent="0.2">
      <c r="A46" s="21"/>
      <c r="B46" s="3" t="s">
        <v>28</v>
      </c>
      <c r="C46" s="22">
        <v>46</v>
      </c>
      <c r="D46" s="23">
        <v>8428250</v>
      </c>
      <c r="E46" s="23">
        <f t="shared" si="2"/>
        <v>183223</v>
      </c>
      <c r="F46" s="23">
        <v>33713000</v>
      </c>
      <c r="G46" s="23">
        <f>ROUND(+F46/C46,0)</f>
        <v>732891</v>
      </c>
      <c r="H46" s="7">
        <f t="shared" si="0"/>
        <v>1</v>
      </c>
      <c r="I46" s="8">
        <f t="shared" si="1"/>
        <v>0</v>
      </c>
      <c r="J46" s="35">
        <v>46</v>
      </c>
      <c r="L46" s="35">
        <f t="shared" si="3"/>
        <v>46</v>
      </c>
    </row>
    <row r="47" spans="1:12" x14ac:dyDescent="0.2">
      <c r="A47" s="21"/>
      <c r="B47" s="3" t="s">
        <v>37</v>
      </c>
      <c r="C47" s="22">
        <v>48</v>
      </c>
      <c r="D47" s="23">
        <v>10138500</v>
      </c>
      <c r="E47" s="23">
        <f t="shared" si="2"/>
        <v>211219</v>
      </c>
      <c r="F47" s="23">
        <v>40554000</v>
      </c>
      <c r="G47" s="23">
        <f>ROUND(+F47/C47,0)</f>
        <v>844875</v>
      </c>
      <c r="H47" s="7">
        <f t="shared" si="0"/>
        <v>1</v>
      </c>
      <c r="I47" s="8">
        <f t="shared" si="1"/>
        <v>0</v>
      </c>
      <c r="J47" s="35">
        <v>30</v>
      </c>
      <c r="L47" s="35">
        <f t="shared" si="3"/>
        <v>30</v>
      </c>
    </row>
    <row r="48" spans="1:12" x14ac:dyDescent="0.2">
      <c r="A48" s="24"/>
      <c r="B48" s="3" t="s">
        <v>51</v>
      </c>
      <c r="C48" s="22">
        <v>30</v>
      </c>
      <c r="D48" s="23">
        <v>8520000</v>
      </c>
      <c r="E48" s="23">
        <f t="shared" si="2"/>
        <v>284000</v>
      </c>
      <c r="F48" s="23">
        <v>30941250</v>
      </c>
      <c r="G48" s="23">
        <f>ROUND(+F48/C48,0)</f>
        <v>1031375</v>
      </c>
      <c r="H48" s="7">
        <f t="shared" si="0"/>
        <v>0.97916666666666663</v>
      </c>
      <c r="I48" s="8">
        <f t="shared" si="1"/>
        <v>2.083333333333337E-2</v>
      </c>
      <c r="J48" s="35">
        <v>47</v>
      </c>
      <c r="K48" s="35">
        <v>1</v>
      </c>
      <c r="L48" s="35">
        <f t="shared" si="3"/>
        <v>48</v>
      </c>
    </row>
    <row r="49" spans="1:12" x14ac:dyDescent="0.2">
      <c r="A49" s="29" t="s">
        <v>38</v>
      </c>
      <c r="B49" s="30"/>
      <c r="C49" s="31">
        <v>2433</v>
      </c>
      <c r="D49" s="32">
        <v>236668712.5</v>
      </c>
      <c r="E49" s="32">
        <f t="shared" si="2"/>
        <v>97274</v>
      </c>
      <c r="F49" s="32">
        <v>943536100</v>
      </c>
      <c r="G49" s="32">
        <f>ROUND(+F49/C49,0)</f>
        <v>387808</v>
      </c>
      <c r="H49" s="33">
        <f t="shared" si="0"/>
        <v>0.99465680230168518</v>
      </c>
      <c r="I49" s="34">
        <f t="shared" si="1"/>
        <v>5.3431976983148166E-3</v>
      </c>
      <c r="J49" s="35">
        <v>2420</v>
      </c>
      <c r="K49" s="35">
        <v>13</v>
      </c>
      <c r="L49" s="35">
        <f t="shared" si="3"/>
        <v>2433</v>
      </c>
    </row>
    <row r="50" spans="1:12" x14ac:dyDescent="0.2">
      <c r="A50" s="21" t="s">
        <v>39</v>
      </c>
      <c r="B50" s="3" t="s">
        <v>40</v>
      </c>
      <c r="C50" s="22">
        <v>42</v>
      </c>
      <c r="D50" s="23">
        <v>1507500</v>
      </c>
      <c r="E50" s="23">
        <f t="shared" si="2"/>
        <v>35893</v>
      </c>
      <c r="F50" s="23">
        <v>6030000</v>
      </c>
      <c r="G50" s="23">
        <f>ROUND(+F50/C50,0)</f>
        <v>143571</v>
      </c>
      <c r="H50" s="7">
        <f t="shared" si="0"/>
        <v>0.97619047619047616</v>
      </c>
      <c r="I50" s="8">
        <f t="shared" si="1"/>
        <v>2.3809523809523836E-2</v>
      </c>
      <c r="J50" s="35">
        <v>41</v>
      </c>
      <c r="K50" s="35">
        <v>1</v>
      </c>
      <c r="L50" s="35">
        <f t="shared" si="3"/>
        <v>42</v>
      </c>
    </row>
    <row r="51" spans="1:12" x14ac:dyDescent="0.2">
      <c r="A51" s="21"/>
      <c r="B51" s="3" t="s">
        <v>32</v>
      </c>
      <c r="C51" s="22">
        <v>46</v>
      </c>
      <c r="D51" s="23">
        <v>2012500</v>
      </c>
      <c r="E51" s="23">
        <f t="shared" si="2"/>
        <v>43750</v>
      </c>
      <c r="F51" s="23">
        <v>8050000</v>
      </c>
      <c r="G51" s="23">
        <f>ROUND(+F51/C51,0)</f>
        <v>175000</v>
      </c>
      <c r="H51" s="7">
        <f t="shared" si="0"/>
        <v>1</v>
      </c>
      <c r="I51" s="8">
        <f t="shared" si="1"/>
        <v>0</v>
      </c>
      <c r="J51" s="35">
        <v>46</v>
      </c>
      <c r="L51" s="35">
        <f t="shared" si="3"/>
        <v>46</v>
      </c>
    </row>
    <row r="52" spans="1:12" x14ac:dyDescent="0.2">
      <c r="A52" s="21"/>
      <c r="B52" s="3" t="s">
        <v>41</v>
      </c>
      <c r="C52" s="22">
        <v>172</v>
      </c>
      <c r="D52" s="23">
        <v>25563000</v>
      </c>
      <c r="E52" s="23">
        <f t="shared" si="2"/>
        <v>148622</v>
      </c>
      <c r="F52" s="23">
        <v>32674000</v>
      </c>
      <c r="G52" s="23">
        <f>ROUND(+F52/C52,0)</f>
        <v>189965</v>
      </c>
      <c r="H52" s="7">
        <f t="shared" si="0"/>
        <v>0.27906976744186046</v>
      </c>
      <c r="I52" s="8">
        <f t="shared" si="1"/>
        <v>0.72093023255813948</v>
      </c>
      <c r="J52" s="35">
        <v>48</v>
      </c>
      <c r="K52" s="35">
        <v>124</v>
      </c>
      <c r="L52" s="35">
        <f t="shared" si="3"/>
        <v>172</v>
      </c>
    </row>
    <row r="53" spans="1:12" x14ac:dyDescent="0.2">
      <c r="A53" s="21"/>
      <c r="B53" s="3" t="s">
        <v>42</v>
      </c>
      <c r="C53" s="22">
        <v>266</v>
      </c>
      <c r="D53" s="23">
        <v>14270750</v>
      </c>
      <c r="E53" s="23">
        <f t="shared" si="2"/>
        <v>53649</v>
      </c>
      <c r="F53" s="23">
        <v>57083000</v>
      </c>
      <c r="G53" s="23">
        <f>ROUND(+F53/C53,0)</f>
        <v>214598</v>
      </c>
      <c r="H53" s="7">
        <f t="shared" si="0"/>
        <v>1</v>
      </c>
      <c r="I53" s="8">
        <f t="shared" si="1"/>
        <v>0</v>
      </c>
      <c r="J53" s="35">
        <v>266</v>
      </c>
      <c r="L53" s="35">
        <f t="shared" si="3"/>
        <v>266</v>
      </c>
    </row>
    <row r="54" spans="1:12" x14ac:dyDescent="0.2">
      <c r="A54" s="21"/>
      <c r="B54" s="3" t="s">
        <v>19</v>
      </c>
      <c r="C54" s="22">
        <v>119</v>
      </c>
      <c r="D54" s="23">
        <v>6708405.6299999999</v>
      </c>
      <c r="E54" s="23">
        <f t="shared" si="2"/>
        <v>56373</v>
      </c>
      <c r="F54" s="23">
        <v>26833622.52</v>
      </c>
      <c r="G54" s="23">
        <f>ROUND(+F54/C54,0)</f>
        <v>225493</v>
      </c>
      <c r="H54" s="7">
        <f t="shared" si="0"/>
        <v>1</v>
      </c>
      <c r="I54" s="8">
        <f t="shared" si="1"/>
        <v>0</v>
      </c>
      <c r="J54" s="35">
        <v>119</v>
      </c>
      <c r="L54" s="35">
        <f t="shared" si="3"/>
        <v>119</v>
      </c>
    </row>
    <row r="55" spans="1:12" x14ac:dyDescent="0.2">
      <c r="A55" s="21"/>
      <c r="B55" s="3" t="s">
        <v>20</v>
      </c>
      <c r="C55" s="22">
        <v>233</v>
      </c>
      <c r="D55" s="23">
        <v>17814074</v>
      </c>
      <c r="E55" s="23">
        <f t="shared" si="2"/>
        <v>76455</v>
      </c>
      <c r="F55" s="23">
        <v>57351074</v>
      </c>
      <c r="G55" s="23">
        <f>ROUND(+F55/C55,0)</f>
        <v>246142</v>
      </c>
      <c r="H55" s="7">
        <f t="shared" si="0"/>
        <v>0.89270386266094426</v>
      </c>
      <c r="I55" s="8">
        <f t="shared" si="1"/>
        <v>0.10729613733905574</v>
      </c>
      <c r="J55" s="35">
        <v>208</v>
      </c>
      <c r="K55" s="35">
        <v>25</v>
      </c>
      <c r="L55" s="35">
        <f t="shared" si="3"/>
        <v>233</v>
      </c>
    </row>
    <row r="56" spans="1:12" x14ac:dyDescent="0.2">
      <c r="A56" s="21"/>
      <c r="B56" s="3" t="s">
        <v>43</v>
      </c>
      <c r="C56" s="22">
        <v>203</v>
      </c>
      <c r="D56" s="23">
        <v>14995250</v>
      </c>
      <c r="E56" s="23">
        <f t="shared" si="2"/>
        <v>73868</v>
      </c>
      <c r="F56" s="23">
        <v>58331000</v>
      </c>
      <c r="G56" s="23">
        <f>ROUND(+F56/C56,0)</f>
        <v>287345</v>
      </c>
      <c r="H56" s="7">
        <f t="shared" si="0"/>
        <v>0.98029556650246308</v>
      </c>
      <c r="I56" s="8">
        <f t="shared" si="1"/>
        <v>1.9704433497536922E-2</v>
      </c>
      <c r="J56" s="35">
        <v>199</v>
      </c>
      <c r="K56" s="35">
        <v>4</v>
      </c>
      <c r="L56" s="35">
        <f t="shared" si="3"/>
        <v>203</v>
      </c>
    </row>
    <row r="57" spans="1:12" x14ac:dyDescent="0.2">
      <c r="A57" s="21"/>
      <c r="B57" s="3" t="s">
        <v>23</v>
      </c>
      <c r="C57" s="22">
        <v>264</v>
      </c>
      <c r="D57" s="23">
        <v>21423750</v>
      </c>
      <c r="E57" s="23">
        <f t="shared" si="2"/>
        <v>81151</v>
      </c>
      <c r="F57" s="23">
        <v>85695000</v>
      </c>
      <c r="G57" s="23">
        <f>ROUND(+F57/C57,0)</f>
        <v>324602</v>
      </c>
      <c r="H57" s="7">
        <f t="shared" si="0"/>
        <v>0.98484848484848486</v>
      </c>
      <c r="I57" s="8">
        <f t="shared" si="1"/>
        <v>1.5151515151515138E-2</v>
      </c>
      <c r="J57" s="35">
        <v>260</v>
      </c>
      <c r="K57" s="35">
        <v>4</v>
      </c>
      <c r="L57" s="35">
        <f t="shared" si="3"/>
        <v>264</v>
      </c>
    </row>
    <row r="58" spans="1:12" x14ac:dyDescent="0.2">
      <c r="A58" s="21"/>
      <c r="B58" s="3" t="s">
        <v>24</v>
      </c>
      <c r="C58" s="22">
        <v>237</v>
      </c>
      <c r="D58" s="23">
        <v>22089250</v>
      </c>
      <c r="E58" s="23">
        <f t="shared" si="2"/>
        <v>93204</v>
      </c>
      <c r="F58" s="23">
        <v>88357000</v>
      </c>
      <c r="G58" s="23">
        <f>ROUND(+F58/C58,0)</f>
        <v>372814</v>
      </c>
      <c r="H58" s="7">
        <f t="shared" si="0"/>
        <v>0.98734177215189878</v>
      </c>
      <c r="I58" s="8">
        <f t="shared" si="1"/>
        <v>1.2658227848101222E-2</v>
      </c>
      <c r="J58" s="35">
        <v>234</v>
      </c>
      <c r="K58" s="35">
        <v>3</v>
      </c>
      <c r="L58" s="35">
        <f t="shared" si="3"/>
        <v>237</v>
      </c>
    </row>
    <row r="59" spans="1:12" x14ac:dyDescent="0.2">
      <c r="A59" s="21"/>
      <c r="B59" s="3" t="s">
        <v>33</v>
      </c>
      <c r="C59" s="22">
        <v>125</v>
      </c>
      <c r="D59" s="23">
        <v>12802500</v>
      </c>
      <c r="E59" s="23">
        <f t="shared" si="2"/>
        <v>102420</v>
      </c>
      <c r="F59" s="23">
        <v>51210000</v>
      </c>
      <c r="G59" s="23">
        <f>ROUND(+F59/C59,0)</f>
        <v>409680</v>
      </c>
      <c r="H59" s="7">
        <f t="shared" si="0"/>
        <v>0.99199999999999999</v>
      </c>
      <c r="I59" s="8">
        <f t="shared" si="1"/>
        <v>8.0000000000000071E-3</v>
      </c>
      <c r="J59" s="35">
        <v>124</v>
      </c>
      <c r="K59" s="35">
        <v>1</v>
      </c>
      <c r="L59" s="35">
        <f t="shared" si="3"/>
        <v>125</v>
      </c>
    </row>
    <row r="60" spans="1:12" x14ac:dyDescent="0.2">
      <c r="A60" s="21"/>
      <c r="B60" s="3" t="s">
        <v>34</v>
      </c>
      <c r="C60" s="22">
        <v>220</v>
      </c>
      <c r="D60" s="23">
        <v>25337000</v>
      </c>
      <c r="E60" s="23">
        <f t="shared" si="2"/>
        <v>115168</v>
      </c>
      <c r="F60" s="23">
        <v>101348000</v>
      </c>
      <c r="G60" s="23">
        <f>ROUND(+F60/C60,0)</f>
        <v>460673</v>
      </c>
      <c r="H60" s="7">
        <f t="shared" si="0"/>
        <v>0.99090909090909096</v>
      </c>
      <c r="I60" s="8">
        <f t="shared" si="1"/>
        <v>9.0909090909090384E-3</v>
      </c>
      <c r="J60" s="35">
        <v>218</v>
      </c>
      <c r="K60" s="35">
        <v>2</v>
      </c>
      <c r="L60" s="35">
        <f t="shared" si="3"/>
        <v>220</v>
      </c>
    </row>
    <row r="61" spans="1:12" x14ac:dyDescent="0.2">
      <c r="A61" s="21"/>
      <c r="B61" s="3" t="s">
        <v>26</v>
      </c>
      <c r="C61" s="22">
        <v>96</v>
      </c>
      <c r="D61" s="23">
        <v>13142250</v>
      </c>
      <c r="E61" s="23">
        <f t="shared" si="2"/>
        <v>136898</v>
      </c>
      <c r="F61" s="23">
        <v>52569000</v>
      </c>
      <c r="G61" s="23">
        <f>ROUND(+F61/C61,0)</f>
        <v>547594</v>
      </c>
      <c r="H61" s="7">
        <f t="shared" si="0"/>
        <v>0.98958333333333337</v>
      </c>
      <c r="I61" s="8">
        <f t="shared" si="1"/>
        <v>1.041666666666663E-2</v>
      </c>
      <c r="J61" s="35">
        <v>95</v>
      </c>
      <c r="K61" s="35">
        <v>1</v>
      </c>
      <c r="L61" s="35">
        <f t="shared" si="3"/>
        <v>96</v>
      </c>
    </row>
    <row r="62" spans="1:12" x14ac:dyDescent="0.2">
      <c r="A62" s="21"/>
      <c r="B62" s="3" t="s">
        <v>27</v>
      </c>
      <c r="C62" s="22">
        <v>243</v>
      </c>
      <c r="D62" s="23">
        <v>39165750</v>
      </c>
      <c r="E62" s="23">
        <f t="shared" si="2"/>
        <v>161176</v>
      </c>
      <c r="F62" s="23">
        <v>148923000</v>
      </c>
      <c r="G62" s="23">
        <f>ROUND(+F62/C62,0)</f>
        <v>612852</v>
      </c>
      <c r="H62" s="7">
        <f t="shared" si="0"/>
        <v>1</v>
      </c>
      <c r="I62" s="8">
        <f t="shared" si="1"/>
        <v>0</v>
      </c>
      <c r="J62" s="35">
        <v>243</v>
      </c>
      <c r="L62" s="35">
        <f t="shared" si="3"/>
        <v>243</v>
      </c>
    </row>
    <row r="63" spans="1:12" x14ac:dyDescent="0.2">
      <c r="A63" s="21"/>
      <c r="B63" s="3" t="s">
        <v>28</v>
      </c>
      <c r="C63" s="22">
        <v>42</v>
      </c>
      <c r="D63" s="23">
        <v>7710000</v>
      </c>
      <c r="E63" s="23">
        <f t="shared" si="2"/>
        <v>183571</v>
      </c>
      <c r="F63" s="23">
        <v>30840000</v>
      </c>
      <c r="G63" s="23">
        <f>ROUND(+F63/C63,0)</f>
        <v>734286</v>
      </c>
      <c r="H63" s="7">
        <f t="shared" si="0"/>
        <v>1</v>
      </c>
      <c r="I63" s="8">
        <f t="shared" si="1"/>
        <v>0</v>
      </c>
      <c r="J63" s="35">
        <v>42</v>
      </c>
      <c r="L63" s="35">
        <f t="shared" si="3"/>
        <v>42</v>
      </c>
    </row>
    <row r="64" spans="1:12" x14ac:dyDescent="0.2">
      <c r="A64" s="21"/>
      <c r="B64" s="3" t="s">
        <v>37</v>
      </c>
      <c r="C64" s="22">
        <v>56</v>
      </c>
      <c r="D64" s="23">
        <v>11813250</v>
      </c>
      <c r="E64" s="23">
        <f t="shared" si="2"/>
        <v>210951</v>
      </c>
      <c r="F64" s="23">
        <v>47253000</v>
      </c>
      <c r="G64" s="23">
        <f>ROUND(+F64/C64,0)</f>
        <v>843804</v>
      </c>
      <c r="H64" s="7">
        <f t="shared" si="0"/>
        <v>0.94444444444444442</v>
      </c>
      <c r="I64" s="8">
        <f t="shared" si="1"/>
        <v>5.555555555555558E-2</v>
      </c>
      <c r="J64" s="35">
        <v>17</v>
      </c>
      <c r="K64" s="35">
        <v>1</v>
      </c>
      <c r="L64" s="35">
        <f t="shared" si="3"/>
        <v>18</v>
      </c>
    </row>
    <row r="65" spans="1:12" x14ac:dyDescent="0.2">
      <c r="A65" s="24"/>
      <c r="B65" s="3" t="s">
        <v>52</v>
      </c>
      <c r="C65" s="22">
        <v>18</v>
      </c>
      <c r="D65" s="23">
        <v>4759250</v>
      </c>
      <c r="E65" s="23">
        <f t="shared" si="2"/>
        <v>264403</v>
      </c>
      <c r="F65" s="23">
        <v>19037000</v>
      </c>
      <c r="G65" s="23">
        <f>ROUND(+F65/C65,0)</f>
        <v>1057611</v>
      </c>
      <c r="H65" s="7">
        <f t="shared" si="0"/>
        <v>1</v>
      </c>
      <c r="I65" s="8">
        <f t="shared" si="1"/>
        <v>0</v>
      </c>
      <c r="J65" s="35">
        <v>56</v>
      </c>
      <c r="L65" s="35">
        <f t="shared" si="3"/>
        <v>56</v>
      </c>
    </row>
    <row r="66" spans="1:12" x14ac:dyDescent="0.2">
      <c r="A66" s="29" t="s">
        <v>44</v>
      </c>
      <c r="B66" s="30"/>
      <c r="C66" s="31">
        <v>2382</v>
      </c>
      <c r="D66" s="32">
        <v>241114479.63</v>
      </c>
      <c r="E66" s="32">
        <f t="shared" si="2"/>
        <v>101224</v>
      </c>
      <c r="F66" s="32">
        <v>871584696.51999998</v>
      </c>
      <c r="G66" s="32">
        <f>ROUND(+F66/C66,0)</f>
        <v>365905</v>
      </c>
      <c r="H66" s="33">
        <f t="shared" si="0"/>
        <v>0.93031066330814438</v>
      </c>
      <c r="I66" s="34">
        <f t="shared" si="1"/>
        <v>6.9689336691855619E-2</v>
      </c>
      <c r="J66" s="35">
        <v>2216</v>
      </c>
      <c r="K66" s="35">
        <v>166</v>
      </c>
      <c r="L66" s="35">
        <f t="shared" si="3"/>
        <v>2382</v>
      </c>
    </row>
    <row r="67" spans="1:12" x14ac:dyDescent="0.2">
      <c r="A67" s="21" t="s">
        <v>45</v>
      </c>
      <c r="B67" s="3" t="s">
        <v>42</v>
      </c>
      <c r="C67" s="22">
        <v>207</v>
      </c>
      <c r="D67" s="23">
        <v>11234000</v>
      </c>
      <c r="E67" s="23">
        <f t="shared" si="2"/>
        <v>54271</v>
      </c>
      <c r="F67" s="23">
        <v>44936000</v>
      </c>
      <c r="G67" s="23">
        <f>ROUND(+F67/C67,0)</f>
        <v>217082</v>
      </c>
      <c r="H67" s="7">
        <f t="shared" si="0"/>
        <v>0.99033816425120769</v>
      </c>
      <c r="I67" s="8">
        <f t="shared" si="1"/>
        <v>9.6618357487923134E-3</v>
      </c>
      <c r="J67" s="35">
        <v>205</v>
      </c>
      <c r="K67" s="35">
        <v>2</v>
      </c>
      <c r="L67" s="35">
        <f t="shared" si="3"/>
        <v>207</v>
      </c>
    </row>
    <row r="68" spans="1:12" x14ac:dyDescent="0.2">
      <c r="A68" s="21"/>
      <c r="B68" s="3" t="s">
        <v>19</v>
      </c>
      <c r="C68" s="22">
        <v>224</v>
      </c>
      <c r="D68" s="23">
        <v>13160000</v>
      </c>
      <c r="E68" s="23">
        <f t="shared" si="2"/>
        <v>58750</v>
      </c>
      <c r="F68" s="23">
        <v>52640000</v>
      </c>
      <c r="G68" s="23">
        <f>ROUND(+F68/C68,0)</f>
        <v>235000</v>
      </c>
      <c r="H68" s="7">
        <f t="shared" si="0"/>
        <v>0.9955357142857143</v>
      </c>
      <c r="I68" s="8">
        <f t="shared" si="1"/>
        <v>4.4642857142856984E-3</v>
      </c>
      <c r="J68" s="35">
        <v>223</v>
      </c>
      <c r="K68" s="35">
        <v>1</v>
      </c>
      <c r="L68" s="35">
        <f t="shared" si="3"/>
        <v>224</v>
      </c>
    </row>
    <row r="69" spans="1:12" x14ac:dyDescent="0.2">
      <c r="A69" s="21"/>
      <c r="B69" s="3" t="s">
        <v>20</v>
      </c>
      <c r="C69" s="22">
        <v>169</v>
      </c>
      <c r="D69" s="23">
        <v>10900500</v>
      </c>
      <c r="E69" s="23">
        <f t="shared" si="2"/>
        <v>64500</v>
      </c>
      <c r="F69" s="23">
        <v>43602000</v>
      </c>
      <c r="G69" s="23">
        <f>ROUND(+F69/C69,0)</f>
        <v>258000</v>
      </c>
      <c r="H69" s="7">
        <f t="shared" si="0"/>
        <v>0.98816568047337283</v>
      </c>
      <c r="I69" s="8">
        <f t="shared" si="1"/>
        <v>1.1834319526627168E-2</v>
      </c>
      <c r="J69" s="35">
        <v>167</v>
      </c>
      <c r="K69" s="35">
        <v>2</v>
      </c>
      <c r="L69" s="35">
        <f t="shared" si="3"/>
        <v>169</v>
      </c>
    </row>
    <row r="70" spans="1:12" x14ac:dyDescent="0.2">
      <c r="A70" s="21"/>
      <c r="B70" s="3" t="s">
        <v>21</v>
      </c>
      <c r="C70" s="22">
        <v>521</v>
      </c>
      <c r="D70" s="23">
        <v>35357750</v>
      </c>
      <c r="E70" s="23">
        <f t="shared" si="2"/>
        <v>67865</v>
      </c>
      <c r="F70" s="23">
        <v>141431000</v>
      </c>
      <c r="G70" s="23">
        <f>ROUND(+F70/C70,0)</f>
        <v>271461</v>
      </c>
      <c r="H70" s="7">
        <f t="shared" si="0"/>
        <v>1</v>
      </c>
      <c r="I70" s="8">
        <f t="shared" si="1"/>
        <v>0</v>
      </c>
      <c r="J70" s="35">
        <v>521</v>
      </c>
      <c r="L70" s="35">
        <f t="shared" si="3"/>
        <v>521</v>
      </c>
    </row>
    <row r="71" spans="1:12" x14ac:dyDescent="0.2">
      <c r="A71" s="21"/>
      <c r="B71" s="3" t="s">
        <v>22</v>
      </c>
      <c r="C71" s="22">
        <v>38</v>
      </c>
      <c r="D71" s="23">
        <v>2840500</v>
      </c>
      <c r="E71" s="23">
        <f t="shared" si="2"/>
        <v>74750</v>
      </c>
      <c r="F71" s="23">
        <v>11362000</v>
      </c>
      <c r="G71" s="23">
        <f>ROUND(+F71/C71,0)</f>
        <v>299000</v>
      </c>
      <c r="H71" s="7">
        <f t="shared" si="0"/>
        <v>1</v>
      </c>
      <c r="I71" s="8">
        <f t="shared" si="1"/>
        <v>0</v>
      </c>
      <c r="J71" s="35">
        <v>38</v>
      </c>
      <c r="L71" s="35">
        <f t="shared" si="3"/>
        <v>38</v>
      </c>
    </row>
    <row r="72" spans="1:12" x14ac:dyDescent="0.2">
      <c r="A72" s="21"/>
      <c r="B72" s="3" t="s">
        <v>23</v>
      </c>
      <c r="C72" s="22">
        <v>1345</v>
      </c>
      <c r="D72" s="23">
        <v>108110500</v>
      </c>
      <c r="E72" s="23">
        <f t="shared" si="2"/>
        <v>80380</v>
      </c>
      <c r="F72" s="23">
        <v>432442000</v>
      </c>
      <c r="G72" s="23">
        <f>ROUND(+F72/C72,0)</f>
        <v>321518</v>
      </c>
      <c r="H72" s="7">
        <f t="shared" si="0"/>
        <v>0.99702602230483273</v>
      </c>
      <c r="I72" s="8">
        <f t="shared" si="1"/>
        <v>2.9739776951672736E-3</v>
      </c>
      <c r="J72" s="35">
        <v>1341</v>
      </c>
      <c r="K72" s="35">
        <v>4</v>
      </c>
      <c r="L72" s="35">
        <f t="shared" si="3"/>
        <v>1345</v>
      </c>
    </row>
    <row r="73" spans="1:12" x14ac:dyDescent="0.2">
      <c r="A73" s="21"/>
      <c r="B73" s="3" t="s">
        <v>24</v>
      </c>
      <c r="C73" s="22">
        <v>446</v>
      </c>
      <c r="D73" s="23">
        <v>41273000</v>
      </c>
      <c r="E73" s="23">
        <f t="shared" si="2"/>
        <v>92540</v>
      </c>
      <c r="F73" s="23">
        <v>165092000</v>
      </c>
      <c r="G73" s="23">
        <f>ROUND(+F73/C73,0)</f>
        <v>370161</v>
      </c>
      <c r="H73" s="7">
        <f t="shared" si="0"/>
        <v>0.99551569506726456</v>
      </c>
      <c r="I73" s="8">
        <f t="shared" si="1"/>
        <v>4.484304932735439E-3</v>
      </c>
      <c r="J73" s="35">
        <v>444</v>
      </c>
      <c r="K73" s="35">
        <v>2</v>
      </c>
      <c r="L73" s="35">
        <f t="shared" si="3"/>
        <v>446</v>
      </c>
    </row>
    <row r="74" spans="1:12" x14ac:dyDescent="0.2">
      <c r="A74" s="21"/>
      <c r="B74" s="3" t="s">
        <v>46</v>
      </c>
      <c r="C74" s="22">
        <v>220</v>
      </c>
      <c r="D74" s="23">
        <v>28213250</v>
      </c>
      <c r="E74" s="23">
        <f t="shared" si="2"/>
        <v>128242</v>
      </c>
      <c r="F74" s="23">
        <v>112853000</v>
      </c>
      <c r="G74" s="23">
        <f>ROUND(+F74/C74,0)</f>
        <v>512968</v>
      </c>
      <c r="H74" s="7">
        <f t="shared" si="0"/>
        <v>1</v>
      </c>
      <c r="I74" s="8">
        <f t="shared" si="1"/>
        <v>0</v>
      </c>
      <c r="J74" s="35">
        <v>220</v>
      </c>
      <c r="L74" s="35">
        <f t="shared" si="3"/>
        <v>220</v>
      </c>
    </row>
    <row r="75" spans="1:12" x14ac:dyDescent="0.2">
      <c r="A75" s="21"/>
      <c r="B75" s="3" t="s">
        <v>29</v>
      </c>
      <c r="C75" s="22">
        <v>55</v>
      </c>
      <c r="D75" s="23">
        <v>11701750</v>
      </c>
      <c r="E75" s="23">
        <f t="shared" si="2"/>
        <v>212759</v>
      </c>
      <c r="F75" s="23">
        <v>46807000</v>
      </c>
      <c r="G75" s="23">
        <f>ROUND(+F75/C75,0)</f>
        <v>851036</v>
      </c>
      <c r="H75" s="7">
        <f t="shared" ref="H75:H78" si="4">+J75/L75</f>
        <v>1</v>
      </c>
      <c r="I75" s="8">
        <f t="shared" ref="I75:I78" si="5">100%-(H75)</f>
        <v>0</v>
      </c>
      <c r="J75" s="35">
        <v>55</v>
      </c>
      <c r="L75" s="35">
        <f t="shared" si="3"/>
        <v>55</v>
      </c>
    </row>
    <row r="76" spans="1:12" x14ac:dyDescent="0.2">
      <c r="A76" s="24"/>
      <c r="B76" s="3" t="s">
        <v>53</v>
      </c>
      <c r="C76" s="22">
        <v>261</v>
      </c>
      <c r="D76" s="23">
        <v>47391250</v>
      </c>
      <c r="E76" s="23">
        <f t="shared" ref="E76:E78" si="6">ROUND(+D76/C76,0)</f>
        <v>181576</v>
      </c>
      <c r="F76" s="23">
        <v>189565000</v>
      </c>
      <c r="G76" s="23">
        <f>ROUND(+F76/C76,0)</f>
        <v>726303</v>
      </c>
      <c r="H76" s="7">
        <f t="shared" si="4"/>
        <v>0.99616858237547889</v>
      </c>
      <c r="I76" s="8">
        <f t="shared" si="5"/>
        <v>3.8314176245211051E-3</v>
      </c>
      <c r="J76" s="35">
        <v>260</v>
      </c>
      <c r="K76" s="35">
        <v>1</v>
      </c>
      <c r="L76" s="35">
        <f t="shared" ref="L76:L78" si="7">SUM(J76:K76)</f>
        <v>261</v>
      </c>
    </row>
    <row r="77" spans="1:12" x14ac:dyDescent="0.2">
      <c r="A77" s="29" t="s">
        <v>47</v>
      </c>
      <c r="B77" s="30"/>
      <c r="C77" s="31">
        <v>3486</v>
      </c>
      <c r="D77" s="32">
        <v>310182500</v>
      </c>
      <c r="E77" s="32">
        <f t="shared" si="6"/>
        <v>88979</v>
      </c>
      <c r="F77" s="32">
        <v>1240730000</v>
      </c>
      <c r="G77" s="32">
        <f>ROUND(+F77/C77,0)</f>
        <v>355918</v>
      </c>
      <c r="H77" s="33">
        <f t="shared" si="4"/>
        <v>0.99655765920826167</v>
      </c>
      <c r="I77" s="34">
        <f t="shared" si="5"/>
        <v>3.4423407917383297E-3</v>
      </c>
      <c r="J77" s="35">
        <v>3474</v>
      </c>
      <c r="K77" s="35">
        <v>12</v>
      </c>
      <c r="L77" s="35">
        <f t="shared" si="7"/>
        <v>3486</v>
      </c>
    </row>
    <row r="78" spans="1:12" x14ac:dyDescent="0.2">
      <c r="A78" s="25" t="s">
        <v>48</v>
      </c>
      <c r="B78" s="26"/>
      <c r="C78" s="27">
        <v>13923</v>
      </c>
      <c r="D78" s="28">
        <v>1285119690.47</v>
      </c>
      <c r="E78" s="28">
        <f t="shared" si="6"/>
        <v>92302</v>
      </c>
      <c r="F78" s="28">
        <v>5006543044.8600006</v>
      </c>
      <c r="G78" s="28">
        <f>ROUND(+F78/C78,0)</f>
        <v>359588</v>
      </c>
      <c r="H78" s="13">
        <f t="shared" si="4"/>
        <v>0.981756805286217</v>
      </c>
      <c r="I78" s="14">
        <f t="shared" si="5"/>
        <v>1.8243194713782995E-2</v>
      </c>
      <c r="J78" s="35">
        <v>13669</v>
      </c>
      <c r="K78" s="35">
        <v>254</v>
      </c>
      <c r="L78" s="35">
        <f t="shared" si="7"/>
        <v>13923</v>
      </c>
    </row>
  </sheetData>
  <mergeCells count="4">
    <mergeCell ref="C8:G8"/>
    <mergeCell ref="H8:I8"/>
    <mergeCell ref="D9:E9"/>
    <mergeCell ref="F9:G9"/>
  </mergeCells>
  <hyperlinks>
    <hyperlink ref="D1" r:id="rId1" display="http://www.lewisham.gov.uk/mayorandcouncil/aboutthecouncil/finances/Pages/Social-Housing-assets.asp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NA_x0020_COMPONENT xmlns="b91f61fd-d6a8-4b5c-84ac-ae8f54fd720b">All/General</HNA_x0020_COMPONENT>
    <Metadata_x0020_Decription xmlns="b91f61fd-d6a8-4b5c-84ac-ae8f54fd720b">PUBLISHED DATA</Metadata_x0020_Decription>
    <Type_x0020_A xmlns="b91f61fd-d6a8-4b5c-84ac-ae8f54fd720b">2019/20</Type_x0020_A>
    <Type_x0020_2 xmlns="b91f61fd-d6a8-4b5c-84ac-ae8f54fd720b">g-Revaluations (Council Dwellings)</Type_x0020_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0FA3EBDB2BA42899325603EC65F4C" ma:contentTypeVersion="14" ma:contentTypeDescription="Create a new document." ma:contentTypeScope="" ma:versionID="b6c719a2ebcf09b81a50bdd68f46b567">
  <xsd:schema xmlns:xsd="http://www.w3.org/2001/XMLSchema" xmlns:xs="http://www.w3.org/2001/XMLSchema" xmlns:p="http://schemas.microsoft.com/office/2006/metadata/properties" xmlns:ns2="b91f61fd-d6a8-4b5c-84ac-ae8f54fd720b" xmlns:ns3="481232ab-f64d-41b6-a1f7-63fcae589257" targetNamespace="http://schemas.microsoft.com/office/2006/metadata/properties" ma:root="true" ma:fieldsID="0182defd7d06a73c39a77e62c76a506c" ns2:_="" ns3:_="">
    <xsd:import namespace="b91f61fd-d6a8-4b5c-84ac-ae8f54fd720b"/>
    <xsd:import namespace="481232ab-f64d-41b6-a1f7-63fcae589257"/>
    <xsd:element name="properties">
      <xsd:complexType>
        <xsd:sequence>
          <xsd:element name="documentManagement">
            <xsd:complexType>
              <xsd:all>
                <xsd:element ref="ns2:Type_x0020_A"/>
                <xsd:element ref="ns2:Type_x0020_2"/>
                <xsd:element ref="ns2:Metadata_x0020_Decription" minOccurs="0"/>
                <xsd:element ref="ns2:HNA_x0020_COMPON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f61fd-d6a8-4b5c-84ac-ae8f54fd720b" elementFormDefault="qualified">
    <xsd:import namespace="http://schemas.microsoft.com/office/2006/documentManagement/types"/>
    <xsd:import namespace="http://schemas.microsoft.com/office/infopath/2007/PartnerControls"/>
    <xsd:element name="Type_x0020_A" ma:index="2" ma:displayName="Year" ma:default="2020/21" ma:format="Dropdown" ma:indexed="true" ma:internalName="Type_x0020_A" ma:readOnly="false">
      <xsd:simpleType>
        <xsd:restriction base="dms:Choice">
          <xsd:enumeration value="FINAL RAM REGISTER DATA"/>
          <xsd:enumeration value="SOURCE DATA"/>
          <xsd:enumeration value="2021/22"/>
          <xsd:enumeration value="2020/21"/>
          <xsd:enumeration value="2019/20"/>
          <xsd:enumeration value="2018/19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Asset4000 update files"/>
        </xsd:restriction>
      </xsd:simpleType>
    </xsd:element>
    <xsd:element name="Type_x0020_2" ma:index="3" ma:displayName="GROUP" ma:default="1.Recently Added Documents" ma:format="Dropdown" ma:internalName="Type_x0020_2" ma:readOnly="false">
      <xsd:simpleType>
        <xsd:restriction base="dms:Choice">
          <xsd:enumeration value="1..AFTER AUDIT"/>
          <xsd:enumeration value="1.Recent Reconciliations"/>
          <xsd:enumeration value="1.Recently Added Documents"/>
          <xsd:enumeration value="1.Adjustments to opening balances"/>
          <xsd:enumeration value="1.Statement of Accounts/Audit"/>
          <xsd:enumeration value="1.Year End Reports"/>
          <xsd:enumeration value="Reports"/>
          <xsd:enumeration value="a-Asset4000 update files"/>
          <xsd:enumeration value="a-CIPFA Guidance"/>
          <xsd:enumeration value="a-General"/>
          <xsd:enumeration value="b-ASSET REGISTER"/>
          <xsd:enumeration value="b-Revaluation Reserve"/>
          <xsd:enumeration value="b-Transport Infrastructure"/>
          <xsd:enumeration value="b-Other Asset register Reports"/>
          <xsd:enumeration value="c-Timetable and Notes"/>
          <xsd:enumeration value="d-Capital Programme"/>
          <xsd:enumeration value="f-Depreciation"/>
          <xsd:enumeration value="g-Revaluations"/>
          <xsd:enumeration value="g-Asset Valuations"/>
          <xsd:enumeration value="g-Revaluations (Council Dwellings)"/>
          <xsd:enumeration value="h-Additions/Impairments"/>
          <xsd:enumeration value="i-Disposals"/>
          <xsd:enumeration value="j-Uploading Events"/>
          <xsd:enumeration value="s-Main Recs"/>
          <xsd:enumeration value="t-Audit Queries"/>
          <xsd:enumeration value="u-Asset Ownership"/>
          <xsd:enumeration value="z-Downloads"/>
          <xsd:enumeration value="z.PFI Documents"/>
          <xsd:enumeration value="z.HRA Documents"/>
          <xsd:enumeration value="z.CRP1 Fixed Assets Module"/>
        </xsd:restriction>
      </xsd:simpleType>
    </xsd:element>
    <xsd:element name="Metadata_x0020_Decription" ma:index="4" nillable="true" ma:displayName="Metadata Decription" ma:internalName="Metadata_x0020_Decription" ma:readOnly="false">
      <xsd:simpleType>
        <xsd:restriction base="dms:Note">
          <xsd:maxLength value="255"/>
        </xsd:restriction>
      </xsd:simpleType>
    </xsd:element>
    <xsd:element name="HNA_x0020_COMPONENT" ma:index="7" nillable="true" ma:displayName="HNA COMPONENT" ma:format="Dropdown" ma:internalName="HNA_x0020_COMPONENT" ma:readOnly="false">
      <xsd:simpleType>
        <xsd:restriction base="dms:Choice">
          <xsd:enumeration value="All/General"/>
          <xsd:enumeration value="CARRIAGEWAYS"/>
          <xsd:enumeration value="Footways"/>
          <xsd:enumeration value="STRUCTURES"/>
          <xsd:enumeration value="STREET LIGHTING"/>
          <xsd:enumeration value="Street Furniture"/>
          <xsd:enumeration value="Traffic Management Systems"/>
          <xsd:enumeration value="Grant Thornton"/>
          <xsd:enumeration value="CIPFA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232ab-f64d-41b6-a1f7-63fcae589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931cdb5-da7d-4a5d-b523-19dbfe538874" ContentTypeId="0x01" PreviousValue="false"/>
</file>

<file path=customXml/itemProps1.xml><?xml version="1.0" encoding="utf-8"?>
<ds:datastoreItem xmlns:ds="http://schemas.openxmlformats.org/officeDocument/2006/customXml" ds:itemID="{5C0F143E-380F-4959-AAF4-3DA3B7C4305F}">
  <ds:schemaRefs>
    <ds:schemaRef ds:uri="b91f61fd-d6a8-4b5c-84ac-ae8f54fd720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81232ab-f64d-41b6-a1f7-63fcae58925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8207BC-B449-4724-88C9-732745CA1A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5DA4A-A102-4643-9CCA-37774AABF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f61fd-d6a8-4b5c-84ac-ae8f54fd720b"/>
    <ds:schemaRef ds:uri="481232ab-f64d-41b6-a1f7-63fcae589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3C9842-7BD5-489A-9A6A-67E1B83CF21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Sellars, Steve</dc:creator>
  <cp:lastModifiedBy>Sellars, Steve</cp:lastModifiedBy>
  <dcterms:created xsi:type="dcterms:W3CDTF">2018-10-11T14:16:03Z</dcterms:created>
  <dcterms:modified xsi:type="dcterms:W3CDTF">2020-12-10T11:57:27Z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0x01010070E0FA3EBDB2BA42899325603EC65F4C</vt:lpwstr>
  </property>
  <property fmtid="{D5CDD505-2E9C-101B-9397-08002B2CF9AE}" pid="3" name="Order">
    <vt:r8>71100</vt:r8>
  </property>
</Properties>
</file>